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8540" windowHeight="12015" activeTab="0"/>
  </bookViews>
  <sheets>
    <sheet name="Протоколы" sheetId="1" r:id="rId1"/>
    <sheet name="Отставание по кругам" sheetId="2" r:id="rId2"/>
    <sheet name="Статистика" sheetId="3" r:id="rId3"/>
    <sheet name="Лучший круг" sheetId="4" r:id="rId4"/>
    <sheet name="Лучший средний круг" sheetId="5" r:id="rId5"/>
    <sheet name="Виртульный общий зачет" sheetId="6" r:id="rId6"/>
  </sheets>
  <definedNames/>
  <calcPr fullCalcOnLoad="1"/>
</workbook>
</file>

<file path=xl/sharedStrings.xml><?xml version="1.0" encoding="utf-8"?>
<sst xmlns="http://schemas.openxmlformats.org/spreadsheetml/2006/main" count="4194" uniqueCount="1238">
  <si>
    <t>Чемпіонат України серед любителів та ветеранів у гонці крос-кантрі</t>
  </si>
  <si>
    <t>Киев, 05.06.2010</t>
  </si>
  <si>
    <t>Категория: Чоловiки до 30 років</t>
  </si>
  <si>
    <t>Место</t>
  </si>
  <si>
    <t>Номер</t>
  </si>
  <si>
    <t>Имя</t>
  </si>
  <si>
    <t>Ник</t>
  </si>
  <si>
    <t>Команда</t>
  </si>
  <si>
    <t>Город</t>
  </si>
  <si>
    <t>Возраст</t>
  </si>
  <si>
    <t>Велосипед</t>
  </si>
  <si>
    <t>Кругов</t>
  </si>
  <si>
    <t>Время</t>
  </si>
  <si>
    <t>Отст. от</t>
  </si>
  <si>
    <t>Круг1</t>
  </si>
  <si>
    <t>Круг2</t>
  </si>
  <si>
    <t>Круг3</t>
  </si>
  <si>
    <t>Круг4</t>
  </si>
  <si>
    <t>Круг5</t>
  </si>
  <si>
    <t>Круг6</t>
  </si>
  <si>
    <t>Лучший</t>
  </si>
  <si>
    <t>Средний</t>
  </si>
  <si>
    <t>лидера</t>
  </si>
  <si>
    <t>предыд.</t>
  </si>
  <si>
    <t>Набока Василий</t>
  </si>
  <si>
    <t>Vaser</t>
  </si>
  <si>
    <t>bikeportal.org.ua / velo.net.ua</t>
  </si>
  <si>
    <t>Запорожье</t>
  </si>
  <si>
    <t>Olympia</t>
  </si>
  <si>
    <t>Петров Дмитрий</t>
  </si>
  <si>
    <t>Focus</t>
  </si>
  <si>
    <t>Specialized.com.ua</t>
  </si>
  <si>
    <t>Киев</t>
  </si>
  <si>
    <t>Specialized S-Works Epic</t>
  </si>
  <si>
    <t>Шевченко Виталий</t>
  </si>
  <si>
    <t>Sheva</t>
  </si>
  <si>
    <t>Specialized Epic S-Works</t>
  </si>
  <si>
    <t>Головацкий Юрий</t>
  </si>
  <si>
    <t>ДяТел</t>
  </si>
  <si>
    <t>Craft Ukraine</t>
  </si>
  <si>
    <t>Ужгород</t>
  </si>
  <si>
    <t>кастом Kellys Sabotage</t>
  </si>
  <si>
    <t>Борисенко Андрей</t>
  </si>
  <si>
    <t>Andrushencio</t>
  </si>
  <si>
    <t>Жарю Парю Джуниорс</t>
  </si>
  <si>
    <t>Славутич</t>
  </si>
  <si>
    <t>Focus Raven Extreme</t>
  </si>
  <si>
    <t>Турк Вячеслав</t>
  </si>
  <si>
    <t>Багинский Даниил</t>
  </si>
  <si>
    <t>Daniel555</t>
  </si>
  <si>
    <t>Николаев</t>
  </si>
  <si>
    <t>Giant Terrago 3</t>
  </si>
  <si>
    <t>Погребной Андрей</t>
  </si>
  <si>
    <t>Andron</t>
  </si>
  <si>
    <t>Тимошевский Игорь</t>
  </si>
  <si>
    <t>kona</t>
  </si>
  <si>
    <t>Giant XTC</t>
  </si>
  <si>
    <t>Богомолов Паша</t>
  </si>
  <si>
    <t>Pal</t>
  </si>
  <si>
    <t>Scott TI</t>
  </si>
  <si>
    <t>Иванов Андрей</t>
  </si>
  <si>
    <t>Маруняк Никита</t>
  </si>
  <si>
    <t>nkt_m</t>
  </si>
  <si>
    <t>ВелоФастів</t>
  </si>
  <si>
    <t>Фастов</t>
  </si>
  <si>
    <t>Kellys</t>
  </si>
  <si>
    <t>Кудашев Геннадий</t>
  </si>
  <si>
    <t>utyf</t>
  </si>
  <si>
    <t>Банзай-Ра</t>
  </si>
  <si>
    <t>Merida Matts Sport 500</t>
  </si>
  <si>
    <t>+круг</t>
  </si>
  <si>
    <t>14</t>
  </si>
  <si>
    <t>133</t>
  </si>
  <si>
    <t>Толстоусов Глеб</t>
  </si>
  <si>
    <t>gleebb</t>
  </si>
  <si>
    <t>Мукачево</t>
  </si>
  <si>
    <t>26</t>
  </si>
  <si>
    <t>specialized rockhopper</t>
  </si>
  <si>
    <t>5</t>
  </si>
  <si>
    <t>1:20:27</t>
  </si>
  <si>
    <t>01:09</t>
  </si>
  <si>
    <t>15</t>
  </si>
  <si>
    <t>119</t>
  </si>
  <si>
    <t>Андреев Александр</t>
  </si>
  <si>
    <t>Alejandro</t>
  </si>
  <si>
    <t>Dnipro</t>
  </si>
  <si>
    <t>Днепропетровск</t>
  </si>
  <si>
    <t>22</t>
  </si>
  <si>
    <t>GT avalanche 3.0</t>
  </si>
  <si>
    <t>1:21:21</t>
  </si>
  <si>
    <t>02:03</t>
  </si>
  <si>
    <t>00:54</t>
  </si>
  <si>
    <t>16</t>
  </si>
  <si>
    <t>138</t>
  </si>
  <si>
    <t>Волобуев Вячеслав</t>
  </si>
  <si>
    <t>Slavachpok</t>
  </si>
  <si>
    <t>29</t>
  </si>
  <si>
    <t>CUBE</t>
  </si>
  <si>
    <t>1:21:25</t>
  </si>
  <si>
    <t>02:07</t>
  </si>
  <si>
    <t>00:04</t>
  </si>
  <si>
    <t>17</t>
  </si>
  <si>
    <t>100</t>
  </si>
  <si>
    <t>Курушкин Сергей</t>
  </si>
  <si>
    <t>kuruha</t>
  </si>
  <si>
    <t>27</t>
  </si>
  <si>
    <t>1:21:59</t>
  </si>
  <si>
    <t>02:41</t>
  </si>
  <si>
    <t>00:34</t>
  </si>
  <si>
    <t>18</t>
  </si>
  <si>
    <t>131</t>
  </si>
  <si>
    <t>Гуцалюк Алексей</t>
  </si>
  <si>
    <t>Legioner</t>
  </si>
  <si>
    <t>Ghost Lector</t>
  </si>
  <si>
    <t>1:22:05</t>
  </si>
  <si>
    <t>02:47</t>
  </si>
  <si>
    <t>00:06</t>
  </si>
  <si>
    <t>19</t>
  </si>
  <si>
    <t>109</t>
  </si>
  <si>
    <t>Лисовый Дмитрий</t>
  </si>
  <si>
    <t>Scaramouch</t>
  </si>
  <si>
    <t>Scott Scale</t>
  </si>
  <si>
    <t>1:23:14</t>
  </si>
  <si>
    <t>03:56</t>
  </si>
  <si>
    <t>20</t>
  </si>
  <si>
    <t>123</t>
  </si>
  <si>
    <t>Можаровский Александр</t>
  </si>
  <si>
    <t>eXpert</t>
  </si>
  <si>
    <t>ВелоКлуб Сумы</t>
  </si>
  <si>
    <t>Сумы</t>
  </si>
  <si>
    <t>25</t>
  </si>
  <si>
    <t>Stumpjumper Marathon</t>
  </si>
  <si>
    <t>1:23:50</t>
  </si>
  <si>
    <t>04:32</t>
  </si>
  <si>
    <t>00:36</t>
  </si>
  <si>
    <t>21</t>
  </si>
  <si>
    <t>132</t>
  </si>
  <si>
    <t>Балымов Юрий</t>
  </si>
  <si>
    <t>SCOTTina</t>
  </si>
  <si>
    <t>SCOTT Genius MC-10</t>
  </si>
  <si>
    <t>1:24:41</t>
  </si>
  <si>
    <t>05:23</t>
  </si>
  <si>
    <t>00:51</t>
  </si>
  <si>
    <t>103</t>
  </si>
  <si>
    <t>Штырляев Алексей</t>
  </si>
  <si>
    <t>DieZ</t>
  </si>
  <si>
    <t>Новомосковск</t>
  </si>
  <si>
    <t>GF</t>
  </si>
  <si>
    <t>1:25:41</t>
  </si>
  <si>
    <t>06:23</t>
  </si>
  <si>
    <t>01:00</t>
  </si>
  <si>
    <t>23</t>
  </si>
  <si>
    <t>104</t>
  </si>
  <si>
    <t>Чупак Женя</t>
  </si>
  <si>
    <t>Chupakabra</t>
  </si>
  <si>
    <t>Ibis-Matras</t>
  </si>
  <si>
    <t>Ibis</t>
  </si>
  <si>
    <t>1:26:37</t>
  </si>
  <si>
    <t>07:19</t>
  </si>
  <si>
    <t>00:56</t>
  </si>
  <si>
    <t>24</t>
  </si>
  <si>
    <t>121</t>
  </si>
  <si>
    <t>Расько Юрий</t>
  </si>
  <si>
    <t>Gummy</t>
  </si>
  <si>
    <t>focus</t>
  </si>
  <si>
    <t>1:27:14</t>
  </si>
  <si>
    <t>07:56</t>
  </si>
  <si>
    <t>00:37</t>
  </si>
  <si>
    <t>126</t>
  </si>
  <si>
    <t>Коновал Юрий</t>
  </si>
  <si>
    <t>Yurich</t>
  </si>
  <si>
    <t>1:28:35</t>
  </si>
  <si>
    <t>09:17</t>
  </si>
  <si>
    <t>01:21</t>
  </si>
  <si>
    <t>105</t>
  </si>
  <si>
    <t>Косик Григорий</t>
  </si>
  <si>
    <t>Gregory</t>
  </si>
  <si>
    <t>Merida</t>
  </si>
  <si>
    <t>4</t>
  </si>
  <si>
    <t>1:14:22</t>
  </si>
  <si>
    <t>134</t>
  </si>
  <si>
    <t>Випасняк Любомир</t>
  </si>
  <si>
    <t>lyubic</t>
  </si>
  <si>
    <t>Велоклуб Старт</t>
  </si>
  <si>
    <t>Івано-Франківськ</t>
  </si>
  <si>
    <t>28</t>
  </si>
  <si>
    <t>Trek</t>
  </si>
  <si>
    <t>1:17:56</t>
  </si>
  <si>
    <t>03:34</t>
  </si>
  <si>
    <t>137</t>
  </si>
  <si>
    <t>Чалых Константин</t>
  </si>
  <si>
    <t>J A Z Z</t>
  </si>
  <si>
    <t>Ночные ВелоРоллерские SG</t>
  </si>
  <si>
    <t>Gary Fisher Wahoo</t>
  </si>
  <si>
    <t>1:24:45</t>
  </si>
  <si>
    <t>10:23</t>
  </si>
  <si>
    <t>06:49</t>
  </si>
  <si>
    <t>112</t>
  </si>
  <si>
    <t>Муравьев Артем</t>
  </si>
  <si>
    <t>A-RTEM</t>
  </si>
  <si>
    <t>TREK 4300</t>
  </si>
  <si>
    <t>1:27:54</t>
  </si>
  <si>
    <t>13:32</t>
  </si>
  <si>
    <t>03:09</t>
  </si>
  <si>
    <t>30</t>
  </si>
  <si>
    <t>114</t>
  </si>
  <si>
    <t>Андрушко Владимир</t>
  </si>
  <si>
    <t>DIESEL</t>
  </si>
  <si>
    <t>Hasa Race 7.0 custom</t>
  </si>
  <si>
    <t>3</t>
  </si>
  <si>
    <t>1:23:05</t>
  </si>
  <si>
    <t>сход</t>
  </si>
  <si>
    <t>124</t>
  </si>
  <si>
    <t>Урбан Константин</t>
  </si>
  <si>
    <t>MOJIO4HIK</t>
  </si>
  <si>
    <t>GF HKEK</t>
  </si>
  <si>
    <t>1:13:35</t>
  </si>
  <si>
    <t>125</t>
  </si>
  <si>
    <t>Ширяев Павел</t>
  </si>
  <si>
    <t>Italianec</t>
  </si>
  <si>
    <t>velo.net.ua</t>
  </si>
  <si>
    <t>Scott</t>
  </si>
  <si>
    <t>37:30</t>
  </si>
  <si>
    <t>130</t>
  </si>
  <si>
    <t>Попко Александр</t>
  </si>
  <si>
    <t>DORI</t>
  </si>
  <si>
    <t>41:58</t>
  </si>
  <si>
    <t>04:28</t>
  </si>
  <si>
    <t>118</t>
  </si>
  <si>
    <t>Нестерец Женя</t>
  </si>
  <si>
    <t>zhvlnts</t>
  </si>
  <si>
    <t>Мольфари</t>
  </si>
  <si>
    <t>Author Trothy</t>
  </si>
  <si>
    <t>1:06:36</t>
  </si>
  <si>
    <t>29:06</t>
  </si>
  <si>
    <t>24:38</t>
  </si>
  <si>
    <t>127</t>
  </si>
  <si>
    <t>Соколов Николай</t>
  </si>
  <si>
    <t>Черкассы</t>
  </si>
  <si>
    <t>2</t>
  </si>
  <si>
    <t>39:28</t>
  </si>
  <si>
    <t>146</t>
  </si>
  <si>
    <t>Расько Иван</t>
  </si>
  <si>
    <t>41:08</t>
  </si>
  <si>
    <t>01:40</t>
  </si>
  <si>
    <t>151</t>
  </si>
  <si>
    <t>Пискун Александр</t>
  </si>
  <si>
    <t>1</t>
  </si>
  <si>
    <t>18:39</t>
  </si>
  <si>
    <t>Всего участников в категории: 37</t>
  </si>
  <si>
    <t>Категория: Спортсмены вне зачета</t>
  </si>
  <si>
    <t>142</t>
  </si>
  <si>
    <t>Зубченко Виталий</t>
  </si>
  <si>
    <t>chaban</t>
  </si>
  <si>
    <t>Univega HP-590 carbon</t>
  </si>
  <si>
    <t>6</t>
  </si>
  <si>
    <t>1:13:55</t>
  </si>
  <si>
    <t>12:03</t>
  </si>
  <si>
    <t>12:19</t>
  </si>
  <si>
    <t>150</t>
  </si>
  <si>
    <t>Вишневский Алексей</t>
  </si>
  <si>
    <t>Zmey</t>
  </si>
  <si>
    <t>Univega HP-580 carbon</t>
  </si>
  <si>
    <t>1:21:36</t>
  </si>
  <si>
    <t>07:41</t>
  </si>
  <si>
    <t>13:18</t>
  </si>
  <si>
    <t>14:02</t>
  </si>
  <si>
    <t>13:40</t>
  </si>
  <si>
    <t>13:25</t>
  </si>
  <si>
    <t>13:36</t>
  </si>
  <si>
    <t>141</t>
  </si>
  <si>
    <t>Заволокин Алексей</t>
  </si>
  <si>
    <t>Шмыга</t>
  </si>
  <si>
    <t>Univega HT-LTD</t>
  </si>
  <si>
    <t>1:23:25</t>
  </si>
  <si>
    <t>09:30</t>
  </si>
  <si>
    <t>01:49</t>
  </si>
  <si>
    <t>13:24</t>
  </si>
  <si>
    <t>13:54</t>
  </si>
  <si>
    <t>149</t>
  </si>
  <si>
    <t>Набекало Александр</t>
  </si>
  <si>
    <t>1:25:28</t>
  </si>
  <si>
    <t>11:33</t>
  </si>
  <si>
    <t>13:21</t>
  </si>
  <si>
    <t>13:05</t>
  </si>
  <si>
    <t>13:48</t>
  </si>
  <si>
    <t>13:35</t>
  </si>
  <si>
    <t>14:14</t>
  </si>
  <si>
    <t>148</t>
  </si>
  <si>
    <t>Пятигор Артем</t>
  </si>
  <si>
    <t>Пятка</t>
  </si>
  <si>
    <t>53:25</t>
  </si>
  <si>
    <t>12:48</t>
  </si>
  <si>
    <t>Всего участников в категории: 5</t>
  </si>
  <si>
    <t>Категория: Чоловiки 30-39 років</t>
  </si>
  <si>
    <t>214</t>
  </si>
  <si>
    <t>Петренко Сергей</t>
  </si>
  <si>
    <t>Serg</t>
  </si>
  <si>
    <t>velostreet</t>
  </si>
  <si>
    <t>31</t>
  </si>
  <si>
    <t>фокус</t>
  </si>
  <si>
    <t>1:03:14</t>
  </si>
  <si>
    <t>12:24</t>
  </si>
  <si>
    <t>12:49</t>
  </si>
  <si>
    <t>12:38</t>
  </si>
  <si>
    <t>213</t>
  </si>
  <si>
    <t>Соколов Алексей</t>
  </si>
  <si>
    <t>Sokol</t>
  </si>
  <si>
    <t>Simplon Razorblade</t>
  </si>
  <si>
    <t>1:07:44</t>
  </si>
  <si>
    <t>04:30</t>
  </si>
  <si>
    <t>218</t>
  </si>
  <si>
    <t>Денисов Кирилл</t>
  </si>
  <si>
    <t>Qdesnik</t>
  </si>
  <si>
    <t>34</t>
  </si>
  <si>
    <t>есть</t>
  </si>
  <si>
    <t>1:10:10</t>
  </si>
  <si>
    <t>06:56</t>
  </si>
  <si>
    <t>02:26</t>
  </si>
  <si>
    <t>14:00</t>
  </si>
  <si>
    <t>13:43</t>
  </si>
  <si>
    <t>212</t>
  </si>
  <si>
    <t>Романец Лев</t>
  </si>
  <si>
    <t>bios</t>
  </si>
  <si>
    <t>VeloStreet</t>
  </si>
  <si>
    <t>35</t>
  </si>
  <si>
    <t>Univega SL-UPCT</t>
  </si>
  <si>
    <t>1:17:45</t>
  </si>
  <si>
    <t>14:31</t>
  </si>
  <si>
    <t>07:35</t>
  </si>
  <si>
    <t>13:59</t>
  </si>
  <si>
    <t>13:42</t>
  </si>
  <si>
    <t>14:37</t>
  </si>
  <si>
    <t>15:33</t>
  </si>
  <si>
    <t>220</t>
  </si>
  <si>
    <t>Чоп Циприян</t>
  </si>
  <si>
    <t>Польша, Любартуф</t>
  </si>
  <si>
    <t>1:04:57</t>
  </si>
  <si>
    <t>16:24</t>
  </si>
  <si>
    <t>16:06</t>
  </si>
  <si>
    <t>16:10</t>
  </si>
  <si>
    <t>16:14</t>
  </si>
  <si>
    <t>202</t>
  </si>
  <si>
    <t>Ружин Дмитрий</t>
  </si>
  <si>
    <t>Force75</t>
  </si>
  <si>
    <t>GT Force 3 /08</t>
  </si>
  <si>
    <t>1:05:57</t>
  </si>
  <si>
    <t>16:01</t>
  </si>
  <si>
    <t>16:29</t>
  </si>
  <si>
    <t>7</t>
  </si>
  <si>
    <t>219</t>
  </si>
  <si>
    <t>Уразбахтин Александр</t>
  </si>
  <si>
    <t>-</t>
  </si>
  <si>
    <t>cильная</t>
  </si>
  <si>
    <t>Одесса</t>
  </si>
  <si>
    <t>33</t>
  </si>
  <si>
    <t>1:05:59</t>
  </si>
  <si>
    <t>01:02</t>
  </si>
  <si>
    <t>00:02</t>
  </si>
  <si>
    <t>16:22</t>
  </si>
  <si>
    <t>8</t>
  </si>
  <si>
    <t>203</t>
  </si>
  <si>
    <t>Лукьянов Андрей</t>
  </si>
  <si>
    <t>spider</t>
  </si>
  <si>
    <t>lider fox</t>
  </si>
  <si>
    <t>1:07:55</t>
  </si>
  <si>
    <t>02:58</t>
  </si>
  <si>
    <t>01:56</t>
  </si>
  <si>
    <t>17:47</t>
  </si>
  <si>
    <t>16:58</t>
  </si>
  <si>
    <t>9</t>
  </si>
  <si>
    <t>200</t>
  </si>
  <si>
    <t>Гунько Алексей</t>
  </si>
  <si>
    <t>рыжий</t>
  </si>
  <si>
    <t>Команда ВР</t>
  </si>
  <si>
    <t>CUBE custom</t>
  </si>
  <si>
    <t>1:08:37</t>
  </si>
  <si>
    <t>03:40</t>
  </si>
  <si>
    <t>00:42</t>
  </si>
  <si>
    <t>16:34</t>
  </si>
  <si>
    <t>17:09</t>
  </si>
  <si>
    <t>10</t>
  </si>
  <si>
    <t>211</t>
  </si>
  <si>
    <t>Ефименко Алексей</t>
  </si>
  <si>
    <t>ded_Yefim</t>
  </si>
  <si>
    <t>Kaitai</t>
  </si>
  <si>
    <t>1:09:33</t>
  </si>
  <si>
    <t>04:36</t>
  </si>
  <si>
    <t>17:00</t>
  </si>
  <si>
    <t>17:23</t>
  </si>
  <si>
    <t>11</t>
  </si>
  <si>
    <t>204</t>
  </si>
  <si>
    <t>Бугайов Максим</t>
  </si>
  <si>
    <t>m-bug</t>
  </si>
  <si>
    <t>VELO.NET.UA</t>
  </si>
  <si>
    <t>Cannondale RUSH</t>
  </si>
  <si>
    <t>1:11:28</t>
  </si>
  <si>
    <t>06:31</t>
  </si>
  <si>
    <t>01:55</t>
  </si>
  <si>
    <t>17:04</t>
  </si>
  <si>
    <t>17:55</t>
  </si>
  <si>
    <t>17:52</t>
  </si>
  <si>
    <t>12</t>
  </si>
  <si>
    <t>216</t>
  </si>
  <si>
    <t>Абрамов Евгений</t>
  </si>
  <si>
    <t>Женя</t>
  </si>
  <si>
    <t>Утикай!</t>
  </si>
  <si>
    <t>Anthem</t>
  </si>
  <si>
    <t>1:13:02</t>
  </si>
  <si>
    <t>08:05</t>
  </si>
  <si>
    <t>01:34</t>
  </si>
  <si>
    <t>17:34</t>
  </si>
  <si>
    <t>18:15</t>
  </si>
  <si>
    <t>13</t>
  </si>
  <si>
    <t>215</t>
  </si>
  <si>
    <t>Панченко Юрий</t>
  </si>
  <si>
    <t>Балалай</t>
  </si>
  <si>
    <t>Адские Колобки</t>
  </si>
  <si>
    <t>Giant</t>
  </si>
  <si>
    <t>1:14:30</t>
  </si>
  <si>
    <t>09:33</t>
  </si>
  <si>
    <t>01:28</t>
  </si>
  <si>
    <t>18:37</t>
  </si>
  <si>
    <t>201</t>
  </si>
  <si>
    <t>Ефимов Роман</t>
  </si>
  <si>
    <t>Roma97</t>
  </si>
  <si>
    <t>1:19:51</t>
  </si>
  <si>
    <t>14:54</t>
  </si>
  <si>
    <t>05:21</t>
  </si>
  <si>
    <t>14:26</t>
  </si>
  <si>
    <t>14:23</t>
  </si>
  <si>
    <t>19:57</t>
  </si>
  <si>
    <t>217</t>
  </si>
  <si>
    <t>Дегтяр Александр</t>
  </si>
  <si>
    <t>beregoff</t>
  </si>
  <si>
    <t>Спортландия</t>
  </si>
  <si>
    <t>Specialized</t>
  </si>
  <si>
    <t>52:22</t>
  </si>
  <si>
    <t>25:46</t>
  </si>
  <si>
    <t>26:11</t>
  </si>
  <si>
    <t>Всего участников в категории: 15</t>
  </si>
  <si>
    <t>Категория: Чоловiки 40-49 років</t>
  </si>
  <si>
    <t>306</t>
  </si>
  <si>
    <t>Фотинюк Владимер</t>
  </si>
  <si>
    <t>Raptor</t>
  </si>
  <si>
    <t>45</t>
  </si>
  <si>
    <t>Kellys - Raptor</t>
  </si>
  <si>
    <t>55:32</t>
  </si>
  <si>
    <t>13:53</t>
  </si>
  <si>
    <t>302</t>
  </si>
  <si>
    <t>Суворов Владимир</t>
  </si>
  <si>
    <t>admin|bike.od.ua</t>
  </si>
  <si>
    <t>bike.od.ua</t>
  </si>
  <si>
    <t>42</t>
  </si>
  <si>
    <t>Orbit only zykor</t>
  </si>
  <si>
    <t>55:47</t>
  </si>
  <si>
    <t>00:15</t>
  </si>
  <si>
    <t>13:47</t>
  </si>
  <si>
    <t>14:06</t>
  </si>
  <si>
    <t>13:56</t>
  </si>
  <si>
    <t>315</t>
  </si>
  <si>
    <t>Тимцо Юрий</t>
  </si>
  <si>
    <t>Karmen</t>
  </si>
  <si>
    <t>Велоцентр</t>
  </si>
  <si>
    <t>Луцьк</t>
  </si>
  <si>
    <t>40</t>
  </si>
  <si>
    <t>Canondale</t>
  </si>
  <si>
    <t>55:56</t>
  </si>
  <si>
    <t>00:24</t>
  </si>
  <si>
    <t>00:09</t>
  </si>
  <si>
    <t>14:01</t>
  </si>
  <si>
    <t>13:57</t>
  </si>
  <si>
    <t>вне зач.</t>
  </si>
  <si>
    <t>318</t>
  </si>
  <si>
    <t>Храповицкий Константин</t>
  </si>
  <si>
    <t>Донецк</t>
  </si>
  <si>
    <t>1:02:20</t>
  </si>
  <si>
    <t>06:48</t>
  </si>
  <si>
    <t>06:24</t>
  </si>
  <si>
    <t>15:26</t>
  </si>
  <si>
    <t>15:35</t>
  </si>
  <si>
    <t>309</t>
  </si>
  <si>
    <t>Зинченко Сергей</t>
  </si>
  <si>
    <t>Zin</t>
  </si>
  <si>
    <t>Харьков</t>
  </si>
  <si>
    <t>Litech Magnesium</t>
  </si>
  <si>
    <t>1:02:30</t>
  </si>
  <si>
    <t>06:58</t>
  </si>
  <si>
    <t>00:10</t>
  </si>
  <si>
    <t>15:30</t>
  </si>
  <si>
    <t>15:37</t>
  </si>
  <si>
    <t>300</t>
  </si>
  <si>
    <t>Рябуха Александр</t>
  </si>
  <si>
    <t>run</t>
  </si>
  <si>
    <t>Dynamics Custom</t>
  </si>
  <si>
    <t>1:09:52</t>
  </si>
  <si>
    <t>14:20</t>
  </si>
  <si>
    <t>07:22</t>
  </si>
  <si>
    <t>17:28</t>
  </si>
  <si>
    <t>301</t>
  </si>
  <si>
    <t>Храповицкий Дмитрий</t>
  </si>
  <si>
    <t>Дмитрий</t>
  </si>
  <si>
    <t>Велобум</t>
  </si>
  <si>
    <t>1:10:48</t>
  </si>
  <si>
    <t>15:16</t>
  </si>
  <si>
    <t>17:42</t>
  </si>
  <si>
    <t>314</t>
  </si>
  <si>
    <t>Шуклинов Олег</t>
  </si>
  <si>
    <t>polaris</t>
  </si>
  <si>
    <t>44</t>
  </si>
  <si>
    <t>Jamis</t>
  </si>
  <si>
    <t>56:05</t>
  </si>
  <si>
    <t>18:00</t>
  </si>
  <si>
    <t>18:41</t>
  </si>
  <si>
    <t>311</t>
  </si>
  <si>
    <t>Соболєв Микола</t>
  </si>
  <si>
    <t>Sobol</t>
  </si>
  <si>
    <t>Авангард-Волинь</t>
  </si>
  <si>
    <t>49</t>
  </si>
  <si>
    <t>Gitane</t>
  </si>
  <si>
    <t>1:01:04</t>
  </si>
  <si>
    <t>04:59</t>
  </si>
  <si>
    <t>19:03</t>
  </si>
  <si>
    <t>20:21</t>
  </si>
  <si>
    <t>310</t>
  </si>
  <si>
    <t>Вовк Виктор</t>
  </si>
  <si>
    <t>volf</t>
  </si>
  <si>
    <t>Спортландия-Черкассы</t>
  </si>
  <si>
    <t>41</t>
  </si>
  <si>
    <t>GIANT</t>
  </si>
  <si>
    <t>1:15:05</t>
  </si>
  <si>
    <t>19:00</t>
  </si>
  <si>
    <t>24:17</t>
  </si>
  <si>
    <t>25:01</t>
  </si>
  <si>
    <t>303</t>
  </si>
  <si>
    <t>Гримайло Игорь</t>
  </si>
  <si>
    <t>Gornyak</t>
  </si>
  <si>
    <t>Харьков - Мастерс</t>
  </si>
  <si>
    <t>Amoeba</t>
  </si>
  <si>
    <t>Всего участников в категории: 11</t>
  </si>
  <si>
    <t>Категория: Чоловiки &gt;50 років</t>
  </si>
  <si>
    <t>403</t>
  </si>
  <si>
    <t>Титаренко Станислав</t>
  </si>
  <si>
    <t>Combat</t>
  </si>
  <si>
    <t>56</t>
  </si>
  <si>
    <t>winner</t>
  </si>
  <si>
    <t>43:04</t>
  </si>
  <si>
    <t>14:21</t>
  </si>
  <si>
    <t>400</t>
  </si>
  <si>
    <t>Можаровский Валерий</t>
  </si>
  <si>
    <t>Prizrak</t>
  </si>
  <si>
    <t>Велоклуб/Сумы/</t>
  </si>
  <si>
    <t>Cумы</t>
  </si>
  <si>
    <t>52</t>
  </si>
  <si>
    <t>Stumpjumper Comp Carbon</t>
  </si>
  <si>
    <t>44:02</t>
  </si>
  <si>
    <t>00:58</t>
  </si>
  <si>
    <t>14:40</t>
  </si>
  <si>
    <t>402</t>
  </si>
  <si>
    <t>Торяник Евгений</t>
  </si>
  <si>
    <t>додик</t>
  </si>
  <si>
    <t>50</t>
  </si>
  <si>
    <t>Шимано</t>
  </si>
  <si>
    <t>44:35</t>
  </si>
  <si>
    <t>01:31</t>
  </si>
  <si>
    <t>00:33</t>
  </si>
  <si>
    <t>14:44</t>
  </si>
  <si>
    <t>14:51</t>
  </si>
  <si>
    <t>407</t>
  </si>
  <si>
    <t>Хоменко Олександр</t>
  </si>
  <si>
    <t>AG</t>
  </si>
  <si>
    <t>Харківський МТБ-клуб</t>
  </si>
  <si>
    <t>Харків</t>
  </si>
  <si>
    <t>SCOTT SCALE 10</t>
  </si>
  <si>
    <t>48:19</t>
  </si>
  <si>
    <t>05:15</t>
  </si>
  <si>
    <t>03:44</t>
  </si>
  <si>
    <t>16:07</t>
  </si>
  <si>
    <t>16:11</t>
  </si>
  <si>
    <t>406</t>
  </si>
  <si>
    <t>Виндерских Евгений</t>
  </si>
  <si>
    <t>Eugene</t>
  </si>
  <si>
    <t>48:34</t>
  </si>
  <si>
    <t>05:30</t>
  </si>
  <si>
    <t>404</t>
  </si>
  <si>
    <t>Ломакин Александр</t>
  </si>
  <si>
    <t>Ломакин</t>
  </si>
  <si>
    <t>60</t>
  </si>
  <si>
    <t>МТБ</t>
  </si>
  <si>
    <t>55:20</t>
  </si>
  <si>
    <t>12:16</t>
  </si>
  <si>
    <t>06:46</t>
  </si>
  <si>
    <t>18:26</t>
  </si>
  <si>
    <t>401</t>
  </si>
  <si>
    <t>Захарко Владимир</t>
  </si>
  <si>
    <t>Вольдемар</t>
  </si>
  <si>
    <t>54</t>
  </si>
  <si>
    <t>чемпион</t>
  </si>
  <si>
    <t>44:58</t>
  </si>
  <si>
    <t>20:52</t>
  </si>
  <si>
    <t>22:29</t>
  </si>
  <si>
    <t>Всего участников в категории: 7</t>
  </si>
  <si>
    <t>Категория: Жiнки до 30 років</t>
  </si>
  <si>
    <t>Конвисарова Кристина</t>
  </si>
  <si>
    <t>kristi</t>
  </si>
  <si>
    <t>Cube Reaction</t>
  </si>
  <si>
    <t>55:08</t>
  </si>
  <si>
    <t>12:47</t>
  </si>
  <si>
    <t>13:30</t>
  </si>
  <si>
    <t>16:02</t>
  </si>
  <si>
    <t>Страфун Леся</t>
  </si>
  <si>
    <t>amika</t>
  </si>
  <si>
    <t>Focus raven</t>
  </si>
  <si>
    <t>00:39</t>
  </si>
  <si>
    <t>15:58</t>
  </si>
  <si>
    <t>13:20</t>
  </si>
  <si>
    <t>Бурдина Татьяна</t>
  </si>
  <si>
    <t>bula</t>
  </si>
  <si>
    <t>56:10</t>
  </si>
  <si>
    <t>00:23</t>
  </si>
  <si>
    <t>14:17</t>
  </si>
  <si>
    <t>Жданович Екатерина</t>
  </si>
  <si>
    <t>aeda</t>
  </si>
  <si>
    <t>БанZай-Ра</t>
  </si>
  <si>
    <t>Altrix</t>
  </si>
  <si>
    <t>1:04:28</t>
  </si>
  <si>
    <t>09:20</t>
  </si>
  <si>
    <t>08:18</t>
  </si>
  <si>
    <t>16:48</t>
  </si>
  <si>
    <t>15:28</t>
  </si>
  <si>
    <t>Яковенко Екатерина</t>
  </si>
  <si>
    <t>delfineja</t>
  </si>
  <si>
    <t>Giant XTC custom</t>
  </si>
  <si>
    <t>Категория: Энтузіасти-чоловіки</t>
  </si>
  <si>
    <t>501</t>
  </si>
  <si>
    <t>Шилижинский Владимир</t>
  </si>
  <si>
    <t>Shilik</t>
  </si>
  <si>
    <t>Kellys MAGNUS 09 Green SLX</t>
  </si>
  <si>
    <t>22:25</t>
  </si>
  <si>
    <t>07:29</t>
  </si>
  <si>
    <t>07:14</t>
  </si>
  <si>
    <t>07:42</t>
  </si>
  <si>
    <t>07:28</t>
  </si>
  <si>
    <t>508</t>
  </si>
  <si>
    <t>23:41</t>
  </si>
  <si>
    <t>01:16</t>
  </si>
  <si>
    <t>07:31</t>
  </si>
  <si>
    <t>07:55</t>
  </si>
  <si>
    <t>08:15</t>
  </si>
  <si>
    <t>07:53</t>
  </si>
  <si>
    <t>502</t>
  </si>
  <si>
    <t>Цвеленьев Максим</t>
  </si>
  <si>
    <t>Spec</t>
  </si>
  <si>
    <t>25:59</t>
  </si>
  <si>
    <t>02:18</t>
  </si>
  <si>
    <t>08:03</t>
  </si>
  <si>
    <t>08:50</t>
  </si>
  <si>
    <t>09:06</t>
  </si>
  <si>
    <t>08:39</t>
  </si>
  <si>
    <t>500</t>
  </si>
  <si>
    <t>Іванюта Володимир</t>
  </si>
  <si>
    <t>8RydeR</t>
  </si>
  <si>
    <t>Эстонский экспресс</t>
  </si>
  <si>
    <t>Giant Boulder 2009</t>
  </si>
  <si>
    <t>28:40</t>
  </si>
  <si>
    <t>06:15</t>
  </si>
  <si>
    <t>09:28</t>
  </si>
  <si>
    <t>09:09</t>
  </si>
  <si>
    <t>10:03</t>
  </si>
  <si>
    <t>503</t>
  </si>
  <si>
    <t>Буйваленко Алексей</t>
  </si>
  <si>
    <t>30:05</t>
  </si>
  <si>
    <t>07:40</t>
  </si>
  <si>
    <t>01:25</t>
  </si>
  <si>
    <t>09:38</t>
  </si>
  <si>
    <t>10:11</t>
  </si>
  <si>
    <t>10:16</t>
  </si>
  <si>
    <t>10:01</t>
  </si>
  <si>
    <t>505</t>
  </si>
  <si>
    <t>Коба Иван</t>
  </si>
  <si>
    <t>31:58</t>
  </si>
  <si>
    <t>01:53</t>
  </si>
  <si>
    <t>09:29</t>
  </si>
  <si>
    <t>11:19</t>
  </si>
  <si>
    <t>11:10</t>
  </si>
  <si>
    <t>10:39</t>
  </si>
  <si>
    <t>504</t>
  </si>
  <si>
    <t>Мироненко Евгений</t>
  </si>
  <si>
    <t>Commanche</t>
  </si>
  <si>
    <t>36:00</t>
  </si>
  <si>
    <t>04:02</t>
  </si>
  <si>
    <t>10:47</t>
  </si>
  <si>
    <t>13:07</t>
  </si>
  <si>
    <t>12:06</t>
  </si>
  <si>
    <t>12:00</t>
  </si>
  <si>
    <t>Категория: Энтузіасти-жінки</t>
  </si>
  <si>
    <t>506</t>
  </si>
  <si>
    <t>Тышкевич Наталья</t>
  </si>
  <si>
    <t>АссолЬ</t>
  </si>
  <si>
    <t>Лосики-колесики</t>
  </si>
  <si>
    <t>38:50</t>
  </si>
  <si>
    <t>12:56</t>
  </si>
  <si>
    <t>507</t>
  </si>
  <si>
    <t>Начмутдинова Римма</t>
  </si>
  <si>
    <t>Interesna</t>
  </si>
  <si>
    <t>Author Solution</t>
  </si>
  <si>
    <t>41:26</t>
  </si>
  <si>
    <t>02:36</t>
  </si>
  <si>
    <t>13:23</t>
  </si>
  <si>
    <t>Всего участников в категории: 2</t>
  </si>
  <si>
    <t>Общее количество участников: 89</t>
  </si>
  <si>
    <t>Категория</t>
  </si>
  <si>
    <t>Чоловiки до 30</t>
  </si>
  <si>
    <t>Спортсмены</t>
  </si>
  <si>
    <t>Чоловiки 30-39</t>
  </si>
  <si>
    <t>Чоловiки 40-49</t>
  </si>
  <si>
    <t>Чоловiки &gt;50</t>
  </si>
  <si>
    <t>Место в категории</t>
  </si>
  <si>
    <t>Отста-вание</t>
  </si>
  <si>
    <t>Польша</t>
  </si>
  <si>
    <t>Виртульный общий зачет по 3м кругам</t>
  </si>
  <si>
    <t>География участников</t>
  </si>
  <si>
    <t>Количество</t>
  </si>
  <si>
    <t xml:space="preserve">Итого стран: </t>
  </si>
  <si>
    <t xml:space="preserve">Итого городов: </t>
  </si>
  <si>
    <t>Итого учасников:</t>
  </si>
  <si>
    <t>Возраст участников</t>
  </si>
  <si>
    <t>Старость :)</t>
  </si>
  <si>
    <t>&gt;50</t>
  </si>
  <si>
    <t>40-45</t>
  </si>
  <si>
    <t>Средний возраст:</t>
  </si>
  <si>
    <t>Средняя финишная позиция по городам</t>
  </si>
  <si>
    <t>Средняя позиция</t>
  </si>
  <si>
    <t>&lt;30</t>
  </si>
  <si>
    <t>30-39</t>
  </si>
  <si>
    <t xml:space="preserve">№125 Ширяев </t>
  </si>
  <si>
    <t>+12:42</t>
  </si>
  <si>
    <t xml:space="preserve">№102 Набока </t>
  </si>
  <si>
    <t>24:55</t>
  </si>
  <si>
    <t>37:09</t>
  </si>
  <si>
    <t>49:41</t>
  </si>
  <si>
    <t>1:02:15</t>
  </si>
  <si>
    <t>1:14:47</t>
  </si>
  <si>
    <t>+00:00</t>
  </si>
  <si>
    <t>+00:04</t>
  </si>
  <si>
    <t>+00:19</t>
  </si>
  <si>
    <t xml:space="preserve">№106 Петров </t>
  </si>
  <si>
    <t>+00:45</t>
  </si>
  <si>
    <t>+00:52</t>
  </si>
  <si>
    <t>+01:05</t>
  </si>
  <si>
    <t>+00:01</t>
  </si>
  <si>
    <t>+00:05</t>
  </si>
  <si>
    <t>+00:35</t>
  </si>
  <si>
    <t xml:space="preserve">№143 Шевченко </t>
  </si>
  <si>
    <t>+01:57</t>
  </si>
  <si>
    <t>+02:24</t>
  </si>
  <si>
    <t>+02:58</t>
  </si>
  <si>
    <t xml:space="preserve">№130 Попко </t>
  </si>
  <si>
    <t>+00:10</t>
  </si>
  <si>
    <t>+00:39</t>
  </si>
  <si>
    <t>+01:29</t>
  </si>
  <si>
    <t xml:space="preserve">№135 Головацкий </t>
  </si>
  <si>
    <t>+03:20</t>
  </si>
  <si>
    <t>+04:05</t>
  </si>
  <si>
    <t>+05:04</t>
  </si>
  <si>
    <t>+00:18</t>
  </si>
  <si>
    <t>+01:03</t>
  </si>
  <si>
    <t xml:space="preserve">№113 Борисенко </t>
  </si>
  <si>
    <t>+02:17</t>
  </si>
  <si>
    <t>+04:47</t>
  </si>
  <si>
    <t>+05:31</t>
  </si>
  <si>
    <t>+00:40</t>
  </si>
  <si>
    <t>+01:22</t>
  </si>
  <si>
    <t xml:space="preserve">№115 Тимошевский </t>
  </si>
  <si>
    <t>+02:42</t>
  </si>
  <si>
    <t xml:space="preserve">№139 Турк </t>
  </si>
  <si>
    <t>+04:25</t>
  </si>
  <si>
    <t>+05:17</t>
  </si>
  <si>
    <t>+06:16</t>
  </si>
  <si>
    <t>+00:42</t>
  </si>
  <si>
    <t>+01:25</t>
  </si>
  <si>
    <t>+02:47</t>
  </si>
  <si>
    <t xml:space="preserve">№116 Багинский </t>
  </si>
  <si>
    <t>+04:28</t>
  </si>
  <si>
    <t>+05:36</t>
  </si>
  <si>
    <t>+06:45</t>
  </si>
  <si>
    <t>+00:47</t>
  </si>
  <si>
    <t>+01:46</t>
  </si>
  <si>
    <t>+03:14</t>
  </si>
  <si>
    <t xml:space="preserve">№110 Погребной </t>
  </si>
  <si>
    <t>+04:56</t>
  </si>
  <si>
    <t>+06:14</t>
  </si>
  <si>
    <t>+07:47</t>
  </si>
  <si>
    <t>+00:48</t>
  </si>
  <si>
    <t>+03:22</t>
  </si>
  <si>
    <t>+06:23</t>
  </si>
  <si>
    <t>+07:44</t>
  </si>
  <si>
    <t>+08:41</t>
  </si>
  <si>
    <t>+00:51</t>
  </si>
  <si>
    <t>+02:05</t>
  </si>
  <si>
    <t>+03:42</t>
  </si>
  <si>
    <t xml:space="preserve">№140 Иванов </t>
  </si>
  <si>
    <t>+06:30</t>
  </si>
  <si>
    <t>+08:23</t>
  </si>
  <si>
    <t xml:space="preserve">№122 Богомолов </t>
  </si>
  <si>
    <t>+09:53</t>
  </si>
  <si>
    <t>+00:53</t>
  </si>
  <si>
    <t>+02:12</t>
  </si>
  <si>
    <t>+07:09</t>
  </si>
  <si>
    <t>+08:47</t>
  </si>
  <si>
    <t>+10:00</t>
  </si>
  <si>
    <t>+01:08</t>
  </si>
  <si>
    <t>+03:11</t>
  </si>
  <si>
    <t>+05:14</t>
  </si>
  <si>
    <t xml:space="preserve">№101 Маруняк </t>
  </si>
  <si>
    <t>+10:27</t>
  </si>
  <si>
    <t>+13:14</t>
  </si>
  <si>
    <t>+01:43</t>
  </si>
  <si>
    <t>+03:33</t>
  </si>
  <si>
    <t>+05:34</t>
  </si>
  <si>
    <t xml:space="preserve">№136 Кудашев </t>
  </si>
  <si>
    <t>+13:53</t>
  </si>
  <si>
    <t>+17:01</t>
  </si>
  <si>
    <t>+02:02</t>
  </si>
  <si>
    <t>+04:01</t>
  </si>
  <si>
    <t>+06:19</t>
  </si>
  <si>
    <t xml:space="preserve">№133 Толстоусов </t>
  </si>
  <si>
    <t>+14:22</t>
  </si>
  <si>
    <t>+18:12</t>
  </si>
  <si>
    <t>+03:19</t>
  </si>
  <si>
    <t xml:space="preserve">№114 Андрушко </t>
  </si>
  <si>
    <t>+06:05</t>
  </si>
  <si>
    <t>+10:19</t>
  </si>
  <si>
    <t xml:space="preserve">№138 Волобуев </t>
  </si>
  <si>
    <t>+15:31</t>
  </si>
  <si>
    <t xml:space="preserve">№119 Андреев </t>
  </si>
  <si>
    <t>+19:05</t>
  </si>
  <si>
    <t xml:space="preserve">№103 Штырляев </t>
  </si>
  <si>
    <t>+06:42</t>
  </si>
  <si>
    <t>+10:28</t>
  </si>
  <si>
    <t xml:space="preserve">№131 Гуцалюк </t>
  </si>
  <si>
    <t>+15:33</t>
  </si>
  <si>
    <t>+19:09</t>
  </si>
  <si>
    <t>+03:29</t>
  </si>
  <si>
    <t>+06:52</t>
  </si>
  <si>
    <t>+11:21</t>
  </si>
  <si>
    <t>+15:53</t>
  </si>
  <si>
    <t xml:space="preserve">№100 Курушкин </t>
  </si>
  <si>
    <t>+19:43</t>
  </si>
  <si>
    <t>+03:30</t>
  </si>
  <si>
    <t>+07:05</t>
  </si>
  <si>
    <t>+11:36</t>
  </si>
  <si>
    <t>+16:03</t>
  </si>
  <si>
    <t>+19:50</t>
  </si>
  <si>
    <t>+03:32</t>
  </si>
  <si>
    <t>+07:25</t>
  </si>
  <si>
    <t>+11:48</t>
  </si>
  <si>
    <t xml:space="preserve">№109 Лисовый </t>
  </si>
  <si>
    <t>+16:32</t>
  </si>
  <si>
    <t>+20:59</t>
  </si>
  <si>
    <t>+03:36</t>
  </si>
  <si>
    <t>+07:30</t>
  </si>
  <si>
    <t>+12:01</t>
  </si>
  <si>
    <t xml:space="preserve">№123 Можаровский </t>
  </si>
  <si>
    <t>+17:27</t>
  </si>
  <si>
    <t>+21:34</t>
  </si>
  <si>
    <t>+03:41</t>
  </si>
  <si>
    <t>+07:35</t>
  </si>
  <si>
    <t>+12:21</t>
  </si>
  <si>
    <t>+17:38</t>
  </si>
  <si>
    <t xml:space="preserve">№132 Балымов </t>
  </si>
  <si>
    <t>+22:26</t>
  </si>
  <si>
    <t>+03:54</t>
  </si>
  <si>
    <t>+07:36</t>
  </si>
  <si>
    <t>+18:25</t>
  </si>
  <si>
    <t>+23:25</t>
  </si>
  <si>
    <t>+03:57</t>
  </si>
  <si>
    <t>+07:56</t>
  </si>
  <si>
    <t>+12:53</t>
  </si>
  <si>
    <t xml:space="preserve">№126 Коновал </t>
  </si>
  <si>
    <t>+19:37</t>
  </si>
  <si>
    <t xml:space="preserve">№104 Чупак </t>
  </si>
  <si>
    <t>+24:21</t>
  </si>
  <si>
    <t>+04:09</t>
  </si>
  <si>
    <t>+08:03</t>
  </si>
  <si>
    <t>+14:03</t>
  </si>
  <si>
    <t>+19:44</t>
  </si>
  <si>
    <t xml:space="preserve">№121 Расько </t>
  </si>
  <si>
    <t>+24:58</t>
  </si>
  <si>
    <t>+04:12</t>
  </si>
  <si>
    <t>+08:55</t>
  </si>
  <si>
    <t>+14:09</t>
  </si>
  <si>
    <t>+20:49</t>
  </si>
  <si>
    <t>+26:20</t>
  </si>
  <si>
    <t>+04:16</t>
  </si>
  <si>
    <t>+09:04</t>
  </si>
  <si>
    <t>+14:42</t>
  </si>
  <si>
    <t xml:space="preserve">№124 Урбан </t>
  </si>
  <si>
    <t>+23:54</t>
  </si>
  <si>
    <t>+04:17</t>
  </si>
  <si>
    <t>+09:09</t>
  </si>
  <si>
    <t xml:space="preserve">№105 Косик </t>
  </si>
  <si>
    <t>+24:40</t>
  </si>
  <si>
    <t>+05:03</t>
  </si>
  <si>
    <t>+09:39</t>
  </si>
  <si>
    <t>+18:27</t>
  </si>
  <si>
    <t xml:space="preserve">№134 Випасняк </t>
  </si>
  <si>
    <t>+28:15</t>
  </si>
  <si>
    <t>+11:49</t>
  </si>
  <si>
    <t>+18:48</t>
  </si>
  <si>
    <t xml:space="preserve">№137 Чалых </t>
  </si>
  <si>
    <t>+35:03</t>
  </si>
  <si>
    <t>+05:30</t>
  </si>
  <si>
    <t>+11:51</t>
  </si>
  <si>
    <t xml:space="preserve">№112 Муравьев </t>
  </si>
  <si>
    <t>+38:13</t>
  </si>
  <si>
    <t xml:space="preserve">№151 Пискун </t>
  </si>
  <si>
    <t>+05:56</t>
  </si>
  <si>
    <t>+13:25</t>
  </si>
  <si>
    <t>+24:03</t>
  </si>
  <si>
    <t>32</t>
  </si>
  <si>
    <t>+06:03</t>
  </si>
  <si>
    <t xml:space="preserve">№127 Соколов </t>
  </si>
  <si>
    <t>+14:32</t>
  </si>
  <si>
    <t>+28:01</t>
  </si>
  <si>
    <t>+06:53</t>
  </si>
  <si>
    <t>+15:18</t>
  </si>
  <si>
    <t xml:space="preserve">№118 Нестерец </t>
  </si>
  <si>
    <t>+29:26</t>
  </si>
  <si>
    <t xml:space="preserve">№146 Расько </t>
  </si>
  <si>
    <t>+07:16</t>
  </si>
  <si>
    <t>+16:12</t>
  </si>
  <si>
    <t>+45:55</t>
  </si>
  <si>
    <t>+08:00</t>
  </si>
  <si>
    <t>+19:01</t>
  </si>
  <si>
    <t>36</t>
  </si>
  <si>
    <t>+08:02</t>
  </si>
  <si>
    <t>+20:01</t>
  </si>
  <si>
    <t>37</t>
  </si>
  <si>
    <t>+13:10</t>
  </si>
  <si>
    <t xml:space="preserve">№214 Петренко </t>
  </si>
  <si>
    <t>37:33</t>
  </si>
  <si>
    <t>50:24</t>
  </si>
  <si>
    <t>1:03:13</t>
  </si>
  <si>
    <t xml:space="preserve">№213 Соколов </t>
  </si>
  <si>
    <t>+01:51</t>
  </si>
  <si>
    <t>+03:55</t>
  </si>
  <si>
    <t>+04:31</t>
  </si>
  <si>
    <t xml:space="preserve">№212 Романец </t>
  </si>
  <si>
    <t>+01:21</t>
  </si>
  <si>
    <t>+02:40</t>
  </si>
  <si>
    <t xml:space="preserve">№218 Денисов </t>
  </si>
  <si>
    <t>+04:19</t>
  </si>
  <si>
    <t>+06:57</t>
  </si>
  <si>
    <t xml:space="preserve">№201 Ефимов </t>
  </si>
  <si>
    <t>+05:40</t>
  </si>
  <si>
    <t>+12:43</t>
  </si>
  <si>
    <t>+14:31</t>
  </si>
  <si>
    <t>+01:48</t>
  </si>
  <si>
    <t>+03:49</t>
  </si>
  <si>
    <t xml:space="preserve">№202 Ружин </t>
  </si>
  <si>
    <t>+11:07</t>
  </si>
  <si>
    <t xml:space="preserve">№220 Чоп </t>
  </si>
  <si>
    <t>+14:30</t>
  </si>
  <si>
    <t>+03:23</t>
  </si>
  <si>
    <t>+11:12</t>
  </si>
  <si>
    <t>+15:32</t>
  </si>
  <si>
    <t>+03:39</t>
  </si>
  <si>
    <t>+07:39</t>
  </si>
  <si>
    <t>+11:20</t>
  </si>
  <si>
    <t xml:space="preserve">№219 Уразбахтин </t>
  </si>
  <si>
    <t>+03:51</t>
  </si>
  <si>
    <t>+07:59</t>
  </si>
  <si>
    <t>+12:02</t>
  </si>
  <si>
    <t xml:space="preserve">№203 Лукьянов </t>
  </si>
  <si>
    <t>+17:30</t>
  </si>
  <si>
    <t>+04:14</t>
  </si>
  <si>
    <t>+08:15</t>
  </si>
  <si>
    <t>+12:34</t>
  </si>
  <si>
    <t xml:space="preserve">№200 Гунько </t>
  </si>
  <si>
    <t xml:space="preserve">№211 Ефименко </t>
  </si>
  <si>
    <t>+04:22</t>
  </si>
  <si>
    <t>+09:01</t>
  </si>
  <si>
    <t>+13:39</t>
  </si>
  <si>
    <t>+19:07</t>
  </si>
  <si>
    <t xml:space="preserve">№204 Бугайов </t>
  </si>
  <si>
    <t>+04:26</t>
  </si>
  <si>
    <t>+09:42</t>
  </si>
  <si>
    <t>+21:03</t>
  </si>
  <si>
    <t>+04:49</t>
  </si>
  <si>
    <t>+09:47</t>
  </si>
  <si>
    <t>+15:04</t>
  </si>
  <si>
    <t xml:space="preserve">№216 Абрамов </t>
  </si>
  <si>
    <t>+22:37</t>
  </si>
  <si>
    <t>+04:57</t>
  </si>
  <si>
    <t>+10:20</t>
  </si>
  <si>
    <t>+16:15</t>
  </si>
  <si>
    <t xml:space="preserve">№215 Панченко </t>
  </si>
  <si>
    <t>+24:04</t>
  </si>
  <si>
    <t>+11:41</t>
  </si>
  <si>
    <t>+18:04</t>
  </si>
  <si>
    <t xml:space="preserve">№217 Дегтяр </t>
  </si>
  <si>
    <t>+13:08</t>
  </si>
  <si>
    <t>+27:20</t>
  </si>
  <si>
    <t>27:57</t>
  </si>
  <si>
    <t xml:space="preserve">№306 Фотинюк </t>
  </si>
  <si>
    <t>41:42</t>
  </si>
  <si>
    <t>55:33</t>
  </si>
  <si>
    <t xml:space="preserve">№302 Суворов </t>
  </si>
  <si>
    <t>+00:23</t>
  </si>
  <si>
    <t>+00:09</t>
  </si>
  <si>
    <t>+00:16</t>
  </si>
  <si>
    <t>+00:14</t>
  </si>
  <si>
    <t>+00:34</t>
  </si>
  <si>
    <t>+00:20</t>
  </si>
  <si>
    <t>+00:29</t>
  </si>
  <si>
    <t>+00:22</t>
  </si>
  <si>
    <t xml:space="preserve">№318 Храповицкий </t>
  </si>
  <si>
    <t>+01:30</t>
  </si>
  <si>
    <t>+03:10</t>
  </si>
  <si>
    <t>+06:47</t>
  </si>
  <si>
    <t xml:space="preserve">№309 Зинченко </t>
  </si>
  <si>
    <t>+01:33</t>
  </si>
  <si>
    <t>+05:00</t>
  </si>
  <si>
    <t>+06:56</t>
  </si>
  <si>
    <t xml:space="preserve">№301 Храповицкий </t>
  </si>
  <si>
    <t>+02:28</t>
  </si>
  <si>
    <t>+05:26</t>
  </si>
  <si>
    <t>+09:02</t>
  </si>
  <si>
    <t xml:space="preserve">№300 Рябуха </t>
  </si>
  <si>
    <t>+14:18</t>
  </si>
  <si>
    <t>+03:03</t>
  </si>
  <si>
    <t>+06:13</t>
  </si>
  <si>
    <t>+10:42</t>
  </si>
  <si>
    <t>+15:14</t>
  </si>
  <si>
    <t xml:space="preserve">№314 Шуклинов </t>
  </si>
  <si>
    <t>+04:03</t>
  </si>
  <si>
    <t>+09:18</t>
  </si>
  <si>
    <t xml:space="preserve">№311 Соболєв </t>
  </si>
  <si>
    <t>+05:06</t>
  </si>
  <si>
    <t>+11:27</t>
  </si>
  <si>
    <t>+19:20</t>
  </si>
  <si>
    <t xml:space="preserve">№310 Вовк </t>
  </si>
  <si>
    <t>+21:23</t>
  </si>
  <si>
    <t xml:space="preserve">№403 Титаренко </t>
  </si>
  <si>
    <t>28:37</t>
  </si>
  <si>
    <t>43:03</t>
  </si>
  <si>
    <t xml:space="preserve">№400 Можаровский </t>
  </si>
  <si>
    <t>+00:37</t>
  </si>
  <si>
    <t>+00:58</t>
  </si>
  <si>
    <t xml:space="preserve">№402 Торяник </t>
  </si>
  <si>
    <t>+00:06</t>
  </si>
  <si>
    <t>+00:50</t>
  </si>
  <si>
    <t>+01:31</t>
  </si>
  <si>
    <t xml:space="preserve">№407 Хоменко </t>
  </si>
  <si>
    <t>+03:31</t>
  </si>
  <si>
    <t>+05:15</t>
  </si>
  <si>
    <t xml:space="preserve">№406 Виндерских </t>
  </si>
  <si>
    <t>+03:44</t>
  </si>
  <si>
    <t xml:space="preserve">№404 Ломакин </t>
  </si>
  <si>
    <t>+12:16</t>
  </si>
  <si>
    <t xml:space="preserve">№401 Захарко </t>
  </si>
  <si>
    <t>+09:29</t>
  </si>
  <si>
    <t>+16:20</t>
  </si>
  <si>
    <t xml:space="preserve">№1 Конвисарова </t>
  </si>
  <si>
    <t>25:35</t>
  </si>
  <si>
    <t>39:06</t>
  </si>
  <si>
    <t xml:space="preserve">№4 Бурдина </t>
  </si>
  <si>
    <t>+01:39</t>
  </si>
  <si>
    <t>+03:07</t>
  </si>
  <si>
    <t xml:space="preserve">№2 Страфун </t>
  </si>
  <si>
    <t>+04:04</t>
  </si>
  <si>
    <t>+03:53</t>
  </si>
  <si>
    <t>+01:01</t>
  </si>
  <si>
    <t xml:space="preserve">№7 Жданович </t>
  </si>
  <si>
    <t>+06:40</t>
  </si>
  <si>
    <t>+09:21</t>
  </si>
  <si>
    <t xml:space="preserve">№501 Шилижинский </t>
  </si>
  <si>
    <t>14:42</t>
  </si>
  <si>
    <t>22:24</t>
  </si>
  <si>
    <t xml:space="preserve">№508 Храповицкий </t>
  </si>
  <si>
    <t>+00:02</t>
  </si>
  <si>
    <t>+00:43</t>
  </si>
  <si>
    <t>+01:16</t>
  </si>
  <si>
    <t xml:space="preserve">№502 Цвеленьев </t>
  </si>
  <si>
    <t>+02:09</t>
  </si>
  <si>
    <t xml:space="preserve">№500 Іванюта </t>
  </si>
  <si>
    <t>+01:59</t>
  </si>
  <si>
    <t xml:space="preserve">№505 Коба </t>
  </si>
  <si>
    <t>+02:00</t>
  </si>
  <si>
    <t xml:space="preserve">№503 Буйваленко </t>
  </si>
  <si>
    <t>+07:40</t>
  </si>
  <si>
    <t>+09:33</t>
  </si>
  <si>
    <t xml:space="preserve">№504 Мироненко </t>
  </si>
  <si>
    <t>+03:18</t>
  </si>
  <si>
    <t>+09:11</t>
  </si>
  <si>
    <t>+13:35</t>
  </si>
  <si>
    <t xml:space="preserve">№506 Тышкевич </t>
  </si>
  <si>
    <t>25:07</t>
  </si>
  <si>
    <t>38:49</t>
  </si>
  <si>
    <t xml:space="preserve">№507 Начмутдинова </t>
  </si>
  <si>
    <t>+02:03</t>
  </si>
  <si>
    <t>+02:56</t>
  </si>
  <si>
    <t>+02:36</t>
  </si>
  <si>
    <t>12:42</t>
  </si>
  <si>
    <t>12:37</t>
  </si>
  <si>
    <t xml:space="preserve">№315 Тимцов </t>
  </si>
  <si>
    <t>Отстав.</t>
  </si>
  <si>
    <t xml:space="preserve">№142 Зубченко </t>
  </si>
  <si>
    <t>24:46</t>
  </si>
  <si>
    <t>36:57</t>
  </si>
  <si>
    <t>49:04</t>
  </si>
  <si>
    <t>1:01:22</t>
  </si>
  <si>
    <t xml:space="preserve">№149 Набекало </t>
  </si>
  <si>
    <t xml:space="preserve">№148 Пятигор </t>
  </si>
  <si>
    <t>+01:28</t>
  </si>
  <si>
    <t>+02:41</t>
  </si>
  <si>
    <t xml:space="preserve">№150 Вишневский </t>
  </si>
  <si>
    <t>+06:49</t>
  </si>
  <si>
    <t>+07:41</t>
  </si>
  <si>
    <t>+01:45</t>
  </si>
  <si>
    <t>+05:27</t>
  </si>
  <si>
    <t xml:space="preserve">№141 Заволокин </t>
  </si>
  <si>
    <t>+05:55</t>
  </si>
  <si>
    <t>+10:32</t>
  </si>
  <si>
    <t>+11:33</t>
  </si>
  <si>
    <t>+02:43</t>
  </si>
  <si>
    <t>12:43</t>
  </si>
  <si>
    <t>12:46</t>
  </si>
  <si>
    <t>12:02</t>
  </si>
  <si>
    <t>24:47</t>
  </si>
  <si>
    <t>+00:08</t>
  </si>
  <si>
    <t>+00:12</t>
  </si>
  <si>
    <t>+00:36</t>
  </si>
  <si>
    <t>+00:32</t>
  </si>
  <si>
    <t>+01:56</t>
  </si>
  <si>
    <t>+02:33</t>
  </si>
  <si>
    <t>+03:17</t>
  </si>
  <si>
    <t>+03:50</t>
  </si>
  <si>
    <t>+01:42</t>
  </si>
  <si>
    <t>+04:58</t>
  </si>
  <si>
    <t>+01:11</t>
  </si>
  <si>
    <t>+02:29</t>
  </si>
  <si>
    <t>+00:38</t>
  </si>
  <si>
    <t>+04:42</t>
  </si>
  <si>
    <t>+06:10</t>
  </si>
  <si>
    <t>+07:07</t>
  </si>
  <si>
    <t>+05:02</t>
  </si>
  <si>
    <t>+06:29</t>
  </si>
  <si>
    <t>+02:54</t>
  </si>
  <si>
    <t>+05:05</t>
  </si>
  <si>
    <t>+02:59</t>
  </si>
  <si>
    <t>+08:38</t>
  </si>
  <si>
    <t>+01:55</t>
  </si>
  <si>
    <t>+03:26</t>
  </si>
  <si>
    <t>+05:33</t>
  </si>
  <si>
    <t>+03:34</t>
  </si>
  <si>
    <t>+08:37</t>
  </si>
  <si>
    <t>+09:32</t>
  </si>
  <si>
    <t>+02:06</t>
  </si>
  <si>
    <t>+07:00</t>
  </si>
  <si>
    <t>+09:16</t>
  </si>
  <si>
    <t>+10:44</t>
  </si>
  <si>
    <t>+02:14</t>
  </si>
  <si>
    <t>+07:06</t>
  </si>
  <si>
    <t>+09:40</t>
  </si>
  <si>
    <t>+10:51</t>
  </si>
  <si>
    <t>+02:20</t>
  </si>
  <si>
    <t>+07:45</t>
  </si>
  <si>
    <t>+08:59</t>
  </si>
  <si>
    <t>+14:06</t>
  </si>
  <si>
    <t>+01:24</t>
  </si>
  <si>
    <t>+17:54</t>
  </si>
  <si>
    <t>+05:47</t>
  </si>
  <si>
    <t>+06:32</t>
  </si>
  <si>
    <t>+14:58</t>
  </si>
  <si>
    <t>+19:58</t>
  </si>
  <si>
    <t>+16:08</t>
  </si>
  <si>
    <t>+20:02</t>
  </si>
  <si>
    <t>+06:50</t>
  </si>
  <si>
    <t>+10:40</t>
  </si>
  <si>
    <t>+16:10</t>
  </si>
  <si>
    <t>+20:36</t>
  </si>
  <si>
    <t>+07:01</t>
  </si>
  <si>
    <t>+11:34</t>
  </si>
  <si>
    <t>+16:30</t>
  </si>
  <si>
    <t>+20:43</t>
  </si>
  <si>
    <t>+07:13</t>
  </si>
  <si>
    <t>+16:39</t>
  </si>
  <si>
    <t>+21:51</t>
  </si>
  <si>
    <t>+07:34</t>
  </si>
  <si>
    <t>+17:09</t>
  </si>
  <si>
    <t>+22:27</t>
  </si>
  <si>
    <t>+07:38</t>
  </si>
  <si>
    <t>+12:13</t>
  </si>
  <si>
    <t>+18:03</t>
  </si>
  <si>
    <t>+23:19</t>
  </si>
  <si>
    <t>+07:43</t>
  </si>
  <si>
    <t>+12:33</t>
  </si>
  <si>
    <t>+18:15</t>
  </si>
  <si>
    <t>+24:18</t>
  </si>
  <si>
    <t>+12:55</t>
  </si>
  <si>
    <t>+25:14</t>
  </si>
  <si>
    <t>+08:05</t>
  </si>
  <si>
    <t>+13:06</t>
  </si>
  <si>
    <t>+20:13</t>
  </si>
  <si>
    <t>+25:51</t>
  </si>
  <si>
    <t>+08:12</t>
  </si>
  <si>
    <t>+14:15</t>
  </si>
  <si>
    <t>+20:20</t>
  </si>
  <si>
    <t>+27:13</t>
  </si>
  <si>
    <t>+09:03</t>
  </si>
  <si>
    <t>+21:26</t>
  </si>
  <si>
    <t>+09:13</t>
  </si>
  <si>
    <t>+14:55</t>
  </si>
  <si>
    <t>+24:30</t>
  </si>
  <si>
    <t>+09:17</t>
  </si>
  <si>
    <t>+16:44</t>
  </si>
  <si>
    <t>+25:17</t>
  </si>
  <si>
    <t>+18:39</t>
  </si>
  <si>
    <t>+28:52</t>
  </si>
  <si>
    <t>+11:58</t>
  </si>
  <si>
    <t>+35:39</t>
  </si>
  <si>
    <t>+11:59</t>
  </si>
  <si>
    <t>+21:12</t>
  </si>
  <si>
    <t>+38:50</t>
  </si>
  <si>
    <t>+13:34</t>
  </si>
  <si>
    <t>+24:16</t>
  </si>
  <si>
    <t>+14:41</t>
  </si>
  <si>
    <t>+28:14</t>
  </si>
  <si>
    <t>38</t>
  </si>
  <si>
    <t>+15:27</t>
  </si>
  <si>
    <t>+29:38</t>
  </si>
  <si>
    <t>39</t>
  </si>
  <si>
    <t>+16:21</t>
  </si>
  <si>
    <t>+46:07</t>
  </si>
  <si>
    <t>+20:09</t>
  </si>
  <si>
    <r>
      <t xml:space="preserve">Общий зачет: </t>
    </r>
    <r>
      <rPr>
        <b/>
        <sz val="10"/>
        <color indexed="53"/>
        <rFont val="Tahoma"/>
        <family val="2"/>
      </rPr>
      <t>Спортсмены</t>
    </r>
    <r>
      <rPr>
        <b/>
        <sz val="10"/>
        <color indexed="61"/>
        <rFont val="Tahoma"/>
        <family val="2"/>
      </rPr>
      <t xml:space="preserve"> + </t>
    </r>
    <r>
      <rPr>
        <b/>
        <sz val="10"/>
        <color indexed="8"/>
        <rFont val="Tahoma"/>
        <family val="2"/>
      </rPr>
      <t>Чоловiки до 30 років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</si>
</sst>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</numFmts>
  <fonts count="39">
    <font>
      <sz val="10"/>
      <name val="Arial Cyr"/>
      <family val="0"/>
    </font>
    <font>
      <b/>
      <sz val="14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10"/>
      <name val="Tahoma"/>
      <family val="2"/>
    </font>
    <font>
      <sz val="10"/>
      <color indexed="55"/>
      <name val="Tahoma"/>
      <family val="2"/>
    </font>
    <font>
      <b/>
      <sz val="10"/>
      <name val="Tahoma"/>
      <family val="2"/>
    </font>
    <font>
      <b/>
      <sz val="11"/>
      <color indexed="53"/>
      <name val="Tahoma"/>
      <family val="2"/>
    </font>
    <font>
      <b/>
      <sz val="11"/>
      <color indexed="12"/>
      <name val="Tahoma"/>
      <family val="2"/>
    </font>
    <font>
      <b/>
      <sz val="11"/>
      <color indexed="17"/>
      <name val="Tahoma"/>
      <family val="2"/>
    </font>
    <font>
      <b/>
      <sz val="11"/>
      <color indexed="16"/>
      <name val="Tahoma"/>
      <family val="2"/>
    </font>
    <font>
      <b/>
      <sz val="11"/>
      <color indexed="10"/>
      <name val="Tahoma"/>
      <family val="2"/>
    </font>
    <font>
      <sz val="8"/>
      <name val="Arial Cyr"/>
      <family val="0"/>
    </font>
    <font>
      <b/>
      <sz val="9"/>
      <color indexed="8"/>
      <name val="Tahoma"/>
      <family val="2"/>
    </font>
    <font>
      <sz val="9"/>
      <name val="Tahoma"/>
      <family val="2"/>
    </font>
    <font>
      <b/>
      <sz val="9"/>
      <color indexed="10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b/>
      <sz val="9"/>
      <color indexed="53"/>
      <name val="Tahoma"/>
      <family val="2"/>
    </font>
    <font>
      <b/>
      <sz val="9"/>
      <color indexed="12"/>
      <name val="Tahoma"/>
      <family val="2"/>
    </font>
    <font>
      <b/>
      <sz val="9"/>
      <color indexed="17"/>
      <name val="Tahoma"/>
      <family val="2"/>
    </font>
    <font>
      <b/>
      <sz val="9"/>
      <color indexed="16"/>
      <name val="Tahoma"/>
      <family val="2"/>
    </font>
    <font>
      <sz val="9"/>
      <color indexed="55"/>
      <name val="Tahoma"/>
      <family val="2"/>
    </font>
    <font>
      <sz val="9"/>
      <name val="Arial Cyr"/>
      <family val="0"/>
    </font>
    <font>
      <sz val="9"/>
      <color indexed="10"/>
      <name val="Tahoma"/>
      <family val="2"/>
    </font>
    <font>
      <i/>
      <sz val="9"/>
      <name val="Tahoma"/>
      <family val="2"/>
    </font>
    <font>
      <b/>
      <sz val="9"/>
      <name val="Arial Cyr"/>
      <family val="0"/>
    </font>
    <font>
      <b/>
      <i/>
      <sz val="9"/>
      <color indexed="17"/>
      <name val="Arial Cyr"/>
      <family val="0"/>
    </font>
    <font>
      <i/>
      <sz val="9"/>
      <color indexed="17"/>
      <name val="Arial Cyr"/>
      <family val="0"/>
    </font>
    <font>
      <sz val="9"/>
      <color indexed="53"/>
      <name val="Arial Cyr"/>
      <family val="0"/>
    </font>
    <font>
      <b/>
      <sz val="10"/>
      <color indexed="53"/>
      <name val="Tahoma"/>
      <family val="2"/>
    </font>
    <font>
      <b/>
      <sz val="10"/>
      <color indexed="61"/>
      <name val="Tahoma"/>
      <family val="2"/>
    </font>
    <font>
      <b/>
      <sz val="10"/>
      <color indexed="12"/>
      <name val="Tahoma"/>
      <family val="2"/>
    </font>
    <font>
      <b/>
      <sz val="10"/>
      <color indexed="17"/>
      <name val="Tahoma"/>
      <family val="2"/>
    </font>
    <font>
      <b/>
      <sz val="10"/>
      <color indexed="16"/>
      <name val="Tahoma"/>
      <family val="2"/>
    </font>
    <font>
      <sz val="9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21" fontId="5" fillId="0" borderId="10" xfId="0" applyNumberFormat="1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5" fontId="0" fillId="0" borderId="13" xfId="0" applyNumberFormat="1" applyBorder="1" applyAlignment="1">
      <alignment horizontal="center" vertical="center"/>
    </xf>
    <xf numFmtId="45" fontId="0" fillId="0" borderId="10" xfId="0" applyNumberFormat="1" applyBorder="1" applyAlignment="1">
      <alignment horizontal="center" vertical="center"/>
    </xf>
    <xf numFmtId="45" fontId="0" fillId="0" borderId="11" xfId="0" applyNumberFormat="1" applyBorder="1" applyAlignment="1">
      <alignment horizontal="center" vertical="center"/>
    </xf>
    <xf numFmtId="45" fontId="9" fillId="0" borderId="9" xfId="0" applyNumberFormat="1" applyFont="1" applyBorder="1" applyAlignment="1">
      <alignment horizontal="center" vertical="center"/>
    </xf>
    <xf numFmtId="45" fontId="9" fillId="0" borderId="12" xfId="0" applyNumberFormat="1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6" fillId="2" borderId="15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center" vertical="center" wrapText="1"/>
    </xf>
    <xf numFmtId="21" fontId="5" fillId="2" borderId="15" xfId="0" applyNumberFormat="1" applyFont="1" applyFill="1" applyBorder="1" applyAlignment="1">
      <alignment horizontal="center" vertical="center" wrapText="1"/>
    </xf>
    <xf numFmtId="20" fontId="8" fillId="2" borderId="15" xfId="0" applyNumberFormat="1" applyFont="1" applyFill="1" applyBorder="1" applyAlignment="1">
      <alignment horizontal="center" vertical="center" wrapText="1"/>
    </xf>
    <xf numFmtId="20" fontId="8" fillId="2" borderId="17" xfId="0" applyNumberFormat="1" applyFont="1" applyFill="1" applyBorder="1" applyAlignment="1">
      <alignment horizontal="center" vertical="center" wrapText="1"/>
    </xf>
    <xf numFmtId="45" fontId="0" fillId="0" borderId="18" xfId="0" applyNumberFormat="1" applyBorder="1" applyAlignment="1">
      <alignment horizontal="center" vertical="center"/>
    </xf>
    <xf numFmtId="45" fontId="0" fillId="0" borderId="15" xfId="0" applyNumberFormat="1" applyBorder="1" applyAlignment="1">
      <alignment horizontal="center" vertical="center"/>
    </xf>
    <xf numFmtId="45" fontId="0" fillId="0" borderId="16" xfId="0" applyNumberFormat="1" applyBorder="1" applyAlignment="1">
      <alignment horizontal="center" vertical="center"/>
    </xf>
    <xf numFmtId="45" fontId="9" fillId="0" borderId="14" xfId="0" applyNumberFormat="1" applyFont="1" applyBorder="1" applyAlignment="1">
      <alignment horizontal="center" vertical="center"/>
    </xf>
    <xf numFmtId="45" fontId="9" fillId="0" borderId="17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21" fontId="5" fillId="0" borderId="15" xfId="0" applyNumberFormat="1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45" fontId="0" fillId="0" borderId="7" xfId="0" applyNumberFormat="1" applyBorder="1" applyAlignment="1">
      <alignment horizontal="center" vertical="center"/>
    </xf>
    <xf numFmtId="45" fontId="0" fillId="0" borderId="4" xfId="0" applyNumberFormat="1" applyBorder="1" applyAlignment="1">
      <alignment horizontal="center" vertical="center"/>
    </xf>
    <xf numFmtId="45" fontId="0" fillId="0" borderId="19" xfId="0" applyNumberFormat="1" applyBorder="1" applyAlignment="1">
      <alignment horizontal="center" vertical="center"/>
    </xf>
    <xf numFmtId="45" fontId="9" fillId="0" borderId="3" xfId="0" applyNumberFormat="1" applyFont="1" applyBorder="1" applyAlignment="1">
      <alignment horizontal="center" vertical="center"/>
    </xf>
    <xf numFmtId="45" fontId="9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45" fontId="6" fillId="0" borderId="4" xfId="0" applyNumberFormat="1" applyFont="1" applyBorder="1" applyAlignment="1">
      <alignment horizontal="center" vertical="center" wrapText="1"/>
    </xf>
    <xf numFmtId="45" fontId="0" fillId="0" borderId="20" xfId="0" applyNumberFormat="1" applyBorder="1" applyAlignment="1">
      <alignment horizontal="center"/>
    </xf>
    <xf numFmtId="45" fontId="0" fillId="0" borderId="15" xfId="0" applyNumberFormat="1" applyBorder="1" applyAlignment="1">
      <alignment horizontal="center"/>
    </xf>
    <xf numFmtId="45" fontId="0" fillId="0" borderId="4" xfId="0" applyNumberFormat="1" applyBorder="1" applyAlignment="1">
      <alignment horizont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45" fontId="0" fillId="0" borderId="21" xfId="0" applyNumberFormat="1" applyBorder="1" applyAlignment="1">
      <alignment horizontal="center"/>
    </xf>
    <xf numFmtId="45" fontId="0" fillId="0" borderId="22" xfId="0" applyNumberFormat="1" applyBorder="1" applyAlignment="1">
      <alignment horizontal="center"/>
    </xf>
    <xf numFmtId="45" fontId="0" fillId="0" borderId="14" xfId="0" applyNumberFormat="1" applyBorder="1" applyAlignment="1">
      <alignment horizontal="center"/>
    </xf>
    <xf numFmtId="45" fontId="0" fillId="0" borderId="17" xfId="0" applyNumberFormat="1" applyBorder="1" applyAlignment="1">
      <alignment horizontal="center"/>
    </xf>
    <xf numFmtId="45" fontId="0" fillId="0" borderId="3" xfId="0" applyNumberFormat="1" applyBorder="1" applyAlignment="1">
      <alignment horizontal="center"/>
    </xf>
    <xf numFmtId="45" fontId="0" fillId="0" borderId="8" xfId="0" applyNumberFormat="1" applyBorder="1" applyAlignment="1">
      <alignment horizontal="center"/>
    </xf>
    <xf numFmtId="45" fontId="6" fillId="0" borderId="3" xfId="0" applyNumberFormat="1" applyFont="1" applyBorder="1" applyAlignment="1">
      <alignment horizontal="center" vertical="center" wrapText="1"/>
    </xf>
    <xf numFmtId="45" fontId="6" fillId="0" borderId="8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6" fillId="2" borderId="8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 wrapText="1"/>
    </xf>
    <xf numFmtId="45" fontId="20" fillId="0" borderId="12" xfId="0" applyNumberFormat="1" applyFont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vertical="center"/>
    </xf>
    <xf numFmtId="0" fontId="19" fillId="2" borderId="15" xfId="0" applyFont="1" applyFill="1" applyBorder="1" applyAlignment="1">
      <alignment horizontal="left" vertical="center" wrapText="1"/>
    </xf>
    <xf numFmtId="45" fontId="20" fillId="0" borderId="17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/>
    </xf>
    <xf numFmtId="45" fontId="20" fillId="0" borderId="8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4" xfId="0" applyFont="1" applyBorder="1" applyAlignment="1">
      <alignment vertical="center"/>
    </xf>
    <xf numFmtId="0" fontId="19" fillId="2" borderId="4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2" borderId="9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18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18" fillId="2" borderId="15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169" fontId="17" fillId="0" borderId="23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45" fontId="20" fillId="0" borderId="24" xfId="0" applyNumberFormat="1" applyFont="1" applyBorder="1" applyAlignment="1">
      <alignment horizontal="center" vertical="center"/>
    </xf>
    <xf numFmtId="45" fontId="20" fillId="0" borderId="25" xfId="0" applyNumberFormat="1" applyFont="1" applyBorder="1" applyAlignment="1">
      <alignment horizontal="center" vertical="center"/>
    </xf>
    <xf numFmtId="45" fontId="26" fillId="0" borderId="13" xfId="0" applyNumberFormat="1" applyFont="1" applyBorder="1" applyAlignment="1">
      <alignment horizontal="center"/>
    </xf>
    <xf numFmtId="45" fontId="26" fillId="0" borderId="10" xfId="0" applyNumberFormat="1" applyFont="1" applyBorder="1" applyAlignment="1">
      <alignment horizontal="center"/>
    </xf>
    <xf numFmtId="45" fontId="26" fillId="0" borderId="18" xfId="0" applyNumberFormat="1" applyFont="1" applyBorder="1" applyAlignment="1">
      <alignment horizontal="center" vertical="center"/>
    </xf>
    <xf numFmtId="45" fontId="26" fillId="0" borderId="15" xfId="0" applyNumberFormat="1" applyFont="1" applyBorder="1" applyAlignment="1">
      <alignment horizontal="center" vertical="center"/>
    </xf>
    <xf numFmtId="45" fontId="26" fillId="0" borderId="18" xfId="0" applyNumberFormat="1" applyFont="1" applyBorder="1" applyAlignment="1">
      <alignment horizontal="center"/>
    </xf>
    <xf numFmtId="45" fontId="26" fillId="0" borderId="15" xfId="0" applyNumberFormat="1" applyFont="1" applyBorder="1" applyAlignment="1">
      <alignment horizontal="center"/>
    </xf>
    <xf numFmtId="45" fontId="26" fillId="0" borderId="4" xfId="0" applyNumberFormat="1" applyFont="1" applyBorder="1" applyAlignment="1">
      <alignment horizontal="center" vertical="center"/>
    </xf>
    <xf numFmtId="45" fontId="16" fillId="0" borderId="10" xfId="0" applyNumberFormat="1" applyFont="1" applyBorder="1" applyAlignment="1">
      <alignment horizontal="center" vertical="center" wrapText="1"/>
    </xf>
    <xf numFmtId="45" fontId="16" fillId="0" borderId="15" xfId="0" applyNumberFormat="1" applyFont="1" applyBorder="1" applyAlignment="1">
      <alignment horizontal="center" vertical="center" wrapText="1"/>
    </xf>
    <xf numFmtId="21" fontId="16" fillId="0" borderId="15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vertical="center"/>
    </xf>
    <xf numFmtId="21" fontId="16" fillId="0" borderId="4" xfId="0" applyNumberFormat="1" applyFont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45" fontId="26" fillId="0" borderId="7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25" fillId="2" borderId="26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45" fontId="25" fillId="2" borderId="27" xfId="0" applyNumberFormat="1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45" fontId="25" fillId="2" borderId="29" xfId="0" applyNumberFormat="1" applyFont="1" applyFill="1" applyBorder="1" applyAlignment="1">
      <alignment horizontal="center" vertical="center" wrapText="1"/>
    </xf>
    <xf numFmtId="45" fontId="26" fillId="0" borderId="11" xfId="0" applyNumberFormat="1" applyFont="1" applyBorder="1" applyAlignment="1">
      <alignment horizontal="center"/>
    </xf>
    <xf numFmtId="45" fontId="26" fillId="0" borderId="16" xfId="0" applyNumberFormat="1" applyFont="1" applyBorder="1" applyAlignment="1">
      <alignment horizontal="center" vertical="center"/>
    </xf>
    <xf numFmtId="45" fontId="26" fillId="0" borderId="16" xfId="0" applyNumberFormat="1" applyFont="1" applyBorder="1" applyAlignment="1">
      <alignment horizontal="center"/>
    </xf>
    <xf numFmtId="45" fontId="26" fillId="0" borderId="19" xfId="0" applyNumberFormat="1" applyFont="1" applyBorder="1" applyAlignment="1">
      <alignment horizontal="center" vertical="center"/>
    </xf>
    <xf numFmtId="45" fontId="20" fillId="0" borderId="28" xfId="0" applyNumberFormat="1" applyFont="1" applyBorder="1" applyAlignment="1">
      <alignment horizontal="center" vertical="center"/>
    </xf>
    <xf numFmtId="45" fontId="18" fillId="0" borderId="24" xfId="0" applyNumberFormat="1" applyFont="1" applyBorder="1" applyAlignment="1">
      <alignment horizontal="center" vertical="center"/>
    </xf>
    <xf numFmtId="45" fontId="18" fillId="0" borderId="25" xfId="0" applyNumberFormat="1" applyFont="1" applyBorder="1" applyAlignment="1">
      <alignment horizontal="center" vertical="center"/>
    </xf>
    <xf numFmtId="45" fontId="7" fillId="0" borderId="25" xfId="0" applyNumberFormat="1" applyFont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1" fontId="6" fillId="2" borderId="15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0" fillId="0" borderId="30" xfId="0" applyFont="1" applyBorder="1" applyAlignment="1">
      <alignment horizontal="center"/>
    </xf>
    <xf numFmtId="0" fontId="17" fillId="0" borderId="31" xfId="0" applyFont="1" applyBorder="1" applyAlignment="1">
      <alignment/>
    </xf>
    <xf numFmtId="0" fontId="17" fillId="0" borderId="32" xfId="0" applyFont="1" applyBorder="1" applyAlignment="1">
      <alignment horizontal="center"/>
    </xf>
    <xf numFmtId="168" fontId="28" fillId="0" borderId="22" xfId="0" applyNumberFormat="1" applyFont="1" applyBorder="1" applyAlignment="1">
      <alignment horizontal="center"/>
    </xf>
    <xf numFmtId="0" fontId="17" fillId="0" borderId="33" xfId="0" applyFont="1" applyBorder="1" applyAlignment="1">
      <alignment/>
    </xf>
    <xf numFmtId="0" fontId="17" fillId="0" borderId="13" xfId="0" applyFont="1" applyBorder="1" applyAlignment="1">
      <alignment horizontal="center"/>
    </xf>
    <xf numFmtId="168" fontId="28" fillId="0" borderId="12" xfId="0" applyNumberFormat="1" applyFont="1" applyBorder="1" applyAlignment="1">
      <alignment horizontal="center"/>
    </xf>
    <xf numFmtId="0" fontId="19" fillId="2" borderId="33" xfId="0" applyFont="1" applyFill="1" applyBorder="1" applyAlignment="1">
      <alignment horizontal="left" vertical="center" wrapText="1"/>
    </xf>
    <xf numFmtId="0" fontId="17" fillId="0" borderId="34" xfId="0" applyFont="1" applyBorder="1" applyAlignment="1">
      <alignment/>
    </xf>
    <xf numFmtId="0" fontId="17" fillId="0" borderId="35" xfId="0" applyFont="1" applyBorder="1" applyAlignment="1">
      <alignment horizontal="center"/>
    </xf>
    <xf numFmtId="168" fontId="28" fillId="0" borderId="6" xfId="0" applyNumberFormat="1" applyFont="1" applyBorder="1" applyAlignment="1">
      <alignment horizontal="center"/>
    </xf>
    <xf numFmtId="0" fontId="17" fillId="0" borderId="36" xfId="0" applyFont="1" applyFill="1" applyBorder="1" applyAlignment="1">
      <alignment horizontal="right"/>
    </xf>
    <xf numFmtId="0" fontId="17" fillId="0" borderId="37" xfId="0" applyFont="1" applyBorder="1" applyAlignment="1">
      <alignment horizontal="center"/>
    </xf>
    <xf numFmtId="168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/>
    </xf>
    <xf numFmtId="0" fontId="17" fillId="0" borderId="34" xfId="0" applyFont="1" applyFill="1" applyBorder="1" applyAlignment="1">
      <alignment horizontal="right"/>
    </xf>
    <xf numFmtId="0" fontId="20" fillId="0" borderId="38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9" fontId="28" fillId="0" borderId="22" xfId="0" applyNumberFormat="1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9" fontId="28" fillId="0" borderId="12" xfId="0" applyNumberFormat="1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9" fontId="28" fillId="0" borderId="6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169" fontId="17" fillId="0" borderId="42" xfId="0" applyNumberFormat="1" applyFont="1" applyBorder="1" applyAlignment="1">
      <alignment horizontal="center"/>
    </xf>
    <xf numFmtId="169" fontId="17" fillId="0" borderId="43" xfId="0" applyNumberFormat="1" applyFont="1" applyBorder="1" applyAlignment="1">
      <alignment horizontal="center"/>
    </xf>
    <xf numFmtId="169" fontId="17" fillId="0" borderId="38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20" fillId="0" borderId="47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169" fontId="17" fillId="0" borderId="49" xfId="0" applyNumberFormat="1" applyFont="1" applyBorder="1" applyAlignment="1">
      <alignment horizontal="center"/>
    </xf>
    <xf numFmtId="169" fontId="17" fillId="0" borderId="50" xfId="0" applyNumberFormat="1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20" fillId="0" borderId="2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20" fillId="2" borderId="53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41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53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4" fillId="0" borderId="54" xfId="0" applyFont="1" applyBorder="1" applyAlignment="1">
      <alignment horizontal="left" vertical="center"/>
    </xf>
    <xf numFmtId="0" fontId="16" fillId="2" borderId="32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9" fillId="2" borderId="55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49" fontId="29" fillId="0" borderId="0" xfId="0" applyNumberFormat="1" applyFont="1" applyAlignment="1">
      <alignment horizontal="center"/>
    </xf>
    <xf numFmtId="49" fontId="26" fillId="0" borderId="0" xfId="0" applyNumberFormat="1" applyFont="1" applyAlignment="1">
      <alignment/>
    </xf>
    <xf numFmtId="49" fontId="30" fillId="0" borderId="0" xfId="0" applyNumberFormat="1" applyFont="1" applyAlignment="1">
      <alignment horizontal="center"/>
    </xf>
    <xf numFmtId="49" fontId="26" fillId="0" borderId="15" xfId="0" applyNumberFormat="1" applyFont="1" applyBorder="1" applyAlignment="1">
      <alignment/>
    </xf>
    <xf numFmtId="49" fontId="29" fillId="0" borderId="18" xfId="0" applyNumberFormat="1" applyFont="1" applyBorder="1" applyAlignment="1">
      <alignment horizontal="center"/>
    </xf>
    <xf numFmtId="49" fontId="29" fillId="0" borderId="25" xfId="0" applyNumberFormat="1" applyFont="1" applyBorder="1" applyAlignment="1">
      <alignment horizontal="center"/>
    </xf>
    <xf numFmtId="49" fontId="30" fillId="0" borderId="27" xfId="0" applyNumberFormat="1" applyFont="1" applyBorder="1" applyAlignment="1">
      <alignment horizontal="center"/>
    </xf>
    <xf numFmtId="49" fontId="30" fillId="0" borderId="16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/>
    </xf>
    <xf numFmtId="49" fontId="30" fillId="0" borderId="11" xfId="0" applyNumberFormat="1" applyFont="1" applyBorder="1" applyAlignment="1">
      <alignment horizontal="center"/>
    </xf>
    <xf numFmtId="49" fontId="29" fillId="0" borderId="24" xfId="0" applyNumberFormat="1" applyFont="1" applyBorder="1" applyAlignment="1">
      <alignment horizontal="center"/>
    </xf>
    <xf numFmtId="49" fontId="30" fillId="0" borderId="26" xfId="0" applyNumberFormat="1" applyFont="1" applyBorder="1" applyAlignment="1">
      <alignment horizontal="center"/>
    </xf>
    <xf numFmtId="49" fontId="29" fillId="0" borderId="13" xfId="0" applyNumberFormat="1" applyFont="1" applyBorder="1" applyAlignment="1">
      <alignment horizontal="center"/>
    </xf>
    <xf numFmtId="49" fontId="29" fillId="0" borderId="14" xfId="0" applyNumberFormat="1" applyFont="1" applyBorder="1" applyAlignment="1">
      <alignment horizontal="center"/>
    </xf>
    <xf numFmtId="49" fontId="30" fillId="0" borderId="17" xfId="0" applyNumberFormat="1" applyFont="1" applyBorder="1" applyAlignment="1">
      <alignment horizontal="center"/>
    </xf>
    <xf numFmtId="49" fontId="29" fillId="0" borderId="3" xfId="0" applyNumberFormat="1" applyFont="1" applyBorder="1" applyAlignment="1">
      <alignment horizontal="center"/>
    </xf>
    <xf numFmtId="49" fontId="26" fillId="0" borderId="4" xfId="0" applyNumberFormat="1" applyFont="1" applyBorder="1" applyAlignment="1">
      <alignment/>
    </xf>
    <xf numFmtId="49" fontId="30" fillId="0" borderId="19" xfId="0" applyNumberFormat="1" applyFont="1" applyBorder="1" applyAlignment="1">
      <alignment horizontal="center"/>
    </xf>
    <xf numFmtId="49" fontId="29" fillId="0" borderId="28" xfId="0" applyNumberFormat="1" applyFont="1" applyBorder="1" applyAlignment="1">
      <alignment horizontal="center"/>
    </xf>
    <xf numFmtId="49" fontId="30" fillId="0" borderId="29" xfId="0" applyNumberFormat="1" applyFont="1" applyBorder="1" applyAlignment="1">
      <alignment horizontal="center"/>
    </xf>
    <xf numFmtId="49" fontId="29" fillId="0" borderId="7" xfId="0" applyNumberFormat="1" applyFont="1" applyBorder="1" applyAlignment="1">
      <alignment horizontal="center"/>
    </xf>
    <xf numFmtId="49" fontId="30" fillId="0" borderId="8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/>
    </xf>
    <xf numFmtId="49" fontId="30" fillId="0" borderId="0" xfId="0" applyNumberFormat="1" applyFont="1" applyBorder="1" applyAlignment="1">
      <alignment horizontal="center"/>
    </xf>
    <xf numFmtId="49" fontId="29" fillId="0" borderId="9" xfId="0" applyNumberFormat="1" applyFont="1" applyBorder="1" applyAlignment="1">
      <alignment horizontal="center"/>
    </xf>
    <xf numFmtId="49" fontId="30" fillId="0" borderId="12" xfId="0" applyNumberFormat="1" applyFont="1" applyBorder="1" applyAlignment="1">
      <alignment horizontal="center"/>
    </xf>
    <xf numFmtId="49" fontId="31" fillId="0" borderId="17" xfId="0" applyNumberFormat="1" applyFont="1" applyBorder="1" applyAlignment="1">
      <alignment horizontal="center"/>
    </xf>
    <xf numFmtId="49" fontId="31" fillId="0" borderId="8" xfId="0" applyNumberFormat="1" applyFont="1" applyBorder="1" applyAlignment="1">
      <alignment horizontal="center"/>
    </xf>
    <xf numFmtId="49" fontId="31" fillId="0" borderId="12" xfId="0" applyNumberFormat="1" applyFont="1" applyBorder="1" applyAlignment="1">
      <alignment horizontal="center"/>
    </xf>
    <xf numFmtId="49" fontId="29" fillId="0" borderId="51" xfId="0" applyNumberFormat="1" applyFont="1" applyBorder="1" applyAlignment="1">
      <alignment horizontal="center"/>
    </xf>
    <xf numFmtId="49" fontId="29" fillId="0" borderId="52" xfId="0" applyNumberFormat="1" applyFont="1" applyBorder="1" applyAlignment="1">
      <alignment horizontal="center"/>
    </xf>
    <xf numFmtId="49" fontId="29" fillId="0" borderId="56" xfId="0" applyNumberFormat="1" applyFont="1" applyBorder="1" applyAlignment="1">
      <alignment horizontal="center"/>
    </xf>
    <xf numFmtId="49" fontId="29" fillId="0" borderId="57" xfId="0" applyNumberFormat="1" applyFont="1" applyBorder="1" applyAlignment="1">
      <alignment horizontal="center"/>
    </xf>
    <xf numFmtId="49" fontId="29" fillId="0" borderId="58" xfId="0" applyNumberFormat="1" applyFont="1" applyBorder="1" applyAlignment="1">
      <alignment horizontal="center"/>
    </xf>
    <xf numFmtId="49" fontId="29" fillId="0" borderId="48" xfId="0" applyNumberFormat="1" applyFont="1" applyBorder="1" applyAlignment="1">
      <alignment horizontal="center"/>
    </xf>
    <xf numFmtId="49" fontId="29" fillId="0" borderId="46" xfId="0" applyNumberFormat="1" applyFont="1" applyBorder="1" applyAlignment="1">
      <alignment horizontal="center"/>
    </xf>
    <xf numFmtId="49" fontId="29" fillId="0" borderId="47" xfId="0" applyNumberFormat="1" applyFont="1" applyBorder="1" applyAlignment="1">
      <alignment horizontal="center"/>
    </xf>
    <xf numFmtId="49" fontId="32" fillId="0" borderId="15" xfId="0" applyNumberFormat="1" applyFont="1" applyBorder="1" applyAlignment="1">
      <alignment/>
    </xf>
    <xf numFmtId="49" fontId="32" fillId="0" borderId="10" xfId="0" applyNumberFormat="1" applyFont="1" applyBorder="1" applyAlignment="1">
      <alignment/>
    </xf>
    <xf numFmtId="0" fontId="9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38" fillId="0" borderId="15" xfId="0" applyNumberFormat="1" applyFont="1" applyBorder="1" applyAlignment="1">
      <alignment/>
    </xf>
    <xf numFmtId="49" fontId="38" fillId="0" borderId="1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1"/>
  <sheetViews>
    <sheetView tabSelected="1" zoomScale="85" zoomScaleNormal="85" workbookViewId="0" topLeftCell="A1">
      <selection activeCell="A3" sqref="A3"/>
    </sheetView>
  </sheetViews>
  <sheetFormatPr defaultColWidth="9.00390625" defaultRowHeight="12.75" outlineLevelCol="1"/>
  <cols>
    <col min="1" max="1" width="8.125" style="2" customWidth="1"/>
    <col min="2" max="2" width="7.75390625" style="2" hidden="1" customWidth="1" outlineLevel="1"/>
    <col min="3" max="3" width="24.00390625" style="2" customWidth="1" collapsed="1"/>
    <col min="4" max="4" width="16.25390625" style="2" hidden="1" customWidth="1" outlineLevel="1"/>
    <col min="5" max="5" width="26.625" style="2" hidden="1" customWidth="1" outlineLevel="1"/>
    <col min="6" max="6" width="19.625" style="2" bestFit="1" customWidth="1" collapsed="1"/>
    <col min="7" max="7" width="9.625" style="2" bestFit="1" customWidth="1"/>
    <col min="8" max="8" width="25.625" style="2" hidden="1" customWidth="1" outlineLevel="1"/>
    <col min="9" max="9" width="8.625" style="2" customWidth="1" collapsed="1"/>
    <col min="10" max="10" width="9.75390625" style="2" bestFit="1" customWidth="1"/>
    <col min="11" max="15" width="8.625" style="2" customWidth="1"/>
    <col min="16" max="16" width="9.75390625" style="2" bestFit="1" customWidth="1"/>
    <col min="17" max="20" width="9.375" style="2" bestFit="1" customWidth="1"/>
    <col min="21" max="119" width="7.875" style="2" customWidth="1"/>
    <col min="120" max="16384" width="28.00390625" style="2" customWidth="1"/>
  </cols>
  <sheetData>
    <row r="1" ht="18">
      <c r="A1" s="1" t="s">
        <v>0</v>
      </c>
    </row>
    <row r="2" ht="15">
      <c r="A2" s="3" t="s">
        <v>1</v>
      </c>
    </row>
    <row r="3" ht="15">
      <c r="A3" s="4"/>
    </row>
    <row r="4" ht="15" thickBot="1">
      <c r="A4" s="5" t="s">
        <v>2</v>
      </c>
    </row>
    <row r="5" spans="1:20" ht="12.75">
      <c r="A5" s="211" t="s">
        <v>3</v>
      </c>
      <c r="B5" s="213" t="s">
        <v>4</v>
      </c>
      <c r="C5" s="213" t="s">
        <v>5</v>
      </c>
      <c r="D5" s="213" t="s">
        <v>6</v>
      </c>
      <c r="E5" s="213" t="s">
        <v>7</v>
      </c>
      <c r="F5" s="213" t="s">
        <v>8</v>
      </c>
      <c r="G5" s="215" t="s">
        <v>9</v>
      </c>
      <c r="H5" s="217" t="s">
        <v>10</v>
      </c>
      <c r="I5" s="219" t="s">
        <v>11</v>
      </c>
      <c r="J5" s="213" t="s">
        <v>12</v>
      </c>
      <c r="K5" s="6" t="s">
        <v>13</v>
      </c>
      <c r="L5" s="7" t="s">
        <v>13</v>
      </c>
      <c r="M5" s="221" t="s">
        <v>14</v>
      </c>
      <c r="N5" s="213" t="s">
        <v>15</v>
      </c>
      <c r="O5" s="213" t="s">
        <v>16</v>
      </c>
      <c r="P5" s="213" t="s">
        <v>17</v>
      </c>
      <c r="Q5" s="213" t="s">
        <v>18</v>
      </c>
      <c r="R5" s="217" t="s">
        <v>19</v>
      </c>
      <c r="S5" s="219" t="s">
        <v>20</v>
      </c>
      <c r="T5" s="223" t="s">
        <v>21</v>
      </c>
    </row>
    <row r="6" spans="1:20" ht="13.5" thickBot="1">
      <c r="A6" s="212"/>
      <c r="B6" s="214"/>
      <c r="C6" s="214"/>
      <c r="D6" s="214"/>
      <c r="E6" s="214"/>
      <c r="F6" s="214"/>
      <c r="G6" s="216"/>
      <c r="H6" s="218"/>
      <c r="I6" s="220"/>
      <c r="J6" s="214"/>
      <c r="K6" s="10" t="s">
        <v>22</v>
      </c>
      <c r="L6" s="11" t="s">
        <v>23</v>
      </c>
      <c r="M6" s="222"/>
      <c r="N6" s="214"/>
      <c r="O6" s="214"/>
      <c r="P6" s="214"/>
      <c r="Q6" s="214"/>
      <c r="R6" s="218"/>
      <c r="S6" s="220"/>
      <c r="T6" s="176"/>
    </row>
    <row r="7" spans="1:20" ht="12.75">
      <c r="A7" s="14">
        <v>1</v>
      </c>
      <c r="B7" s="15">
        <v>102</v>
      </c>
      <c r="C7" s="16" t="s">
        <v>24</v>
      </c>
      <c r="D7" s="16" t="s">
        <v>25</v>
      </c>
      <c r="E7" s="17" t="s">
        <v>26</v>
      </c>
      <c r="F7" s="17" t="s">
        <v>27</v>
      </c>
      <c r="G7" s="179">
        <v>29</v>
      </c>
      <c r="H7" s="18" t="s">
        <v>28</v>
      </c>
      <c r="I7" s="19">
        <v>6</v>
      </c>
      <c r="J7" s="20">
        <v>0.0519212962962963</v>
      </c>
      <c r="K7" s="21"/>
      <c r="L7" s="22"/>
      <c r="M7" s="23">
        <v>0.008831018518518518</v>
      </c>
      <c r="N7" s="24">
        <v>0.008472222222222221</v>
      </c>
      <c r="O7" s="24">
        <v>0.00849537037037037</v>
      </c>
      <c r="P7" s="24">
        <v>0.008692129629629631</v>
      </c>
      <c r="Q7" s="24">
        <v>0.008726851851851852</v>
      </c>
      <c r="R7" s="25">
        <v>0.008703703703703703</v>
      </c>
      <c r="S7" s="26">
        <f>MIN(M7:R7)</f>
        <v>0.008472222222222221</v>
      </c>
      <c r="T7" s="27">
        <f>AVERAGE(M7:R7)</f>
        <v>0.00865354938271605</v>
      </c>
    </row>
    <row r="8" spans="1:20" ht="12.75">
      <c r="A8" s="28">
        <v>2</v>
      </c>
      <c r="B8" s="29">
        <v>106</v>
      </c>
      <c r="C8" s="30" t="s">
        <v>29</v>
      </c>
      <c r="D8" s="30" t="s">
        <v>30</v>
      </c>
      <c r="E8" s="31" t="s">
        <v>31</v>
      </c>
      <c r="F8" s="31" t="s">
        <v>32</v>
      </c>
      <c r="G8" s="181">
        <v>24</v>
      </c>
      <c r="H8" s="32" t="s">
        <v>33</v>
      </c>
      <c r="I8" s="33">
        <v>6</v>
      </c>
      <c r="J8" s="34">
        <v>0.05268518518518519</v>
      </c>
      <c r="K8" s="35">
        <v>0.04583333333333334</v>
      </c>
      <c r="L8" s="36">
        <v>0.04583333333333334</v>
      </c>
      <c r="M8" s="37">
        <v>0.008842592592592591</v>
      </c>
      <c r="N8" s="38">
        <v>0.008530092592592593</v>
      </c>
      <c r="O8" s="38">
        <v>0.008854166666666666</v>
      </c>
      <c r="P8" s="38">
        <v>0.00880787037037037</v>
      </c>
      <c r="Q8" s="38">
        <v>0.00880787037037037</v>
      </c>
      <c r="R8" s="39">
        <v>0.008842592592592591</v>
      </c>
      <c r="S8" s="40">
        <f aca="true" t="shared" si="0" ref="S8:S43">MIN(M8:R8)</f>
        <v>0.008530092592592593</v>
      </c>
      <c r="T8" s="41">
        <f aca="true" t="shared" si="1" ref="T8:T43">AVERAGE(M8:R8)</f>
        <v>0.008780864197530864</v>
      </c>
    </row>
    <row r="9" spans="1:20" ht="12.75">
      <c r="A9" s="42">
        <v>3</v>
      </c>
      <c r="B9" s="43">
        <v>143</v>
      </c>
      <c r="C9" s="30" t="s">
        <v>34</v>
      </c>
      <c r="D9" s="30" t="s">
        <v>35</v>
      </c>
      <c r="E9" s="44" t="s">
        <v>31</v>
      </c>
      <c r="F9" s="44" t="s">
        <v>32</v>
      </c>
      <c r="G9" s="182">
        <v>21</v>
      </c>
      <c r="H9" s="45" t="s">
        <v>36</v>
      </c>
      <c r="I9" s="46">
        <v>6</v>
      </c>
      <c r="J9" s="47">
        <v>0.05401620370370371</v>
      </c>
      <c r="K9" s="35">
        <v>0.12569444444444444</v>
      </c>
      <c r="L9" s="36">
        <v>0.0798611111111111</v>
      </c>
      <c r="M9" s="37">
        <v>0.009050925925925926</v>
      </c>
      <c r="N9" s="38">
        <v>0.008715277777777778</v>
      </c>
      <c r="O9" s="38">
        <v>0.009085648148148148</v>
      </c>
      <c r="P9" s="38">
        <v>0.009016203703703703</v>
      </c>
      <c r="Q9" s="38">
        <v>0.009039351851851852</v>
      </c>
      <c r="R9" s="39">
        <v>0.009108796296296297</v>
      </c>
      <c r="S9" s="40">
        <f t="shared" si="0"/>
        <v>0.008715277777777778</v>
      </c>
      <c r="T9" s="41">
        <f t="shared" si="1"/>
        <v>0.00900270061728395</v>
      </c>
    </row>
    <row r="10" spans="1:20" ht="12.75">
      <c r="A10" s="48">
        <v>4</v>
      </c>
      <c r="B10" s="29">
        <v>135</v>
      </c>
      <c r="C10" s="30" t="s">
        <v>37</v>
      </c>
      <c r="D10" s="30" t="s">
        <v>38</v>
      </c>
      <c r="E10" s="31" t="s">
        <v>39</v>
      </c>
      <c r="F10" s="31" t="s">
        <v>40</v>
      </c>
      <c r="G10" s="181">
        <v>22</v>
      </c>
      <c r="H10" s="32" t="s">
        <v>41</v>
      </c>
      <c r="I10" s="33">
        <v>6</v>
      </c>
      <c r="J10" s="34">
        <v>0.055462962962962964</v>
      </c>
      <c r="K10" s="35">
        <v>0.2125</v>
      </c>
      <c r="L10" s="36">
        <v>0.08680555555555557</v>
      </c>
      <c r="M10" s="37">
        <v>0.009293981481481481</v>
      </c>
      <c r="N10" s="38">
        <v>0.009375</v>
      </c>
      <c r="O10" s="38">
        <v>0.009074074074074073</v>
      </c>
      <c r="P10" s="38">
        <v>0.009085648148148148</v>
      </c>
      <c r="Q10" s="38">
        <v>0.009247685185185185</v>
      </c>
      <c r="R10" s="39">
        <v>0.009386574074074075</v>
      </c>
      <c r="S10" s="40">
        <f t="shared" si="0"/>
        <v>0.009074074074074073</v>
      </c>
      <c r="T10" s="41">
        <f t="shared" si="1"/>
        <v>0.009243827160493828</v>
      </c>
    </row>
    <row r="11" spans="1:20" ht="12.75">
      <c r="A11" s="49">
        <v>5</v>
      </c>
      <c r="B11" s="43">
        <v>113</v>
      </c>
      <c r="C11" s="30" t="s">
        <v>42</v>
      </c>
      <c r="D11" s="30" t="s">
        <v>43</v>
      </c>
      <c r="E11" s="44" t="s">
        <v>44</v>
      </c>
      <c r="F11" s="44" t="s">
        <v>45</v>
      </c>
      <c r="G11" s="182">
        <v>18</v>
      </c>
      <c r="H11" s="45" t="s">
        <v>46</v>
      </c>
      <c r="I11" s="46">
        <v>6</v>
      </c>
      <c r="J11" s="47">
        <v>0.055775462962962964</v>
      </c>
      <c r="K11" s="35">
        <v>0.23125</v>
      </c>
      <c r="L11" s="36">
        <v>0.01875</v>
      </c>
      <c r="M11" s="37">
        <v>0.009375</v>
      </c>
      <c r="N11" s="38">
        <v>0.008900462962962962</v>
      </c>
      <c r="O11" s="38">
        <v>0.00912037037037037</v>
      </c>
      <c r="P11" s="38">
        <v>0.009953703703703704</v>
      </c>
      <c r="Q11" s="38">
        <v>0.009212962962962963</v>
      </c>
      <c r="R11" s="39">
        <v>0.009212962962962963</v>
      </c>
      <c r="S11" s="40">
        <f t="shared" si="0"/>
        <v>0.008900462962962962</v>
      </c>
      <c r="T11" s="41">
        <f t="shared" si="1"/>
        <v>0.009295910493827162</v>
      </c>
    </row>
    <row r="12" spans="1:20" ht="12.75">
      <c r="A12" s="48">
        <v>6</v>
      </c>
      <c r="B12" s="29">
        <v>139</v>
      </c>
      <c r="C12" s="31" t="s">
        <v>47</v>
      </c>
      <c r="D12" s="31"/>
      <c r="E12" s="31"/>
      <c r="F12" s="31" t="s">
        <v>40</v>
      </c>
      <c r="G12" s="181">
        <v>21</v>
      </c>
      <c r="H12" s="32"/>
      <c r="I12" s="33">
        <v>6</v>
      </c>
      <c r="J12" s="34">
        <v>0.056296296296296296</v>
      </c>
      <c r="K12" s="35">
        <v>0.2625</v>
      </c>
      <c r="L12" s="36">
        <v>0.03125</v>
      </c>
      <c r="M12" s="37">
        <v>0.009444444444444445</v>
      </c>
      <c r="N12" s="38">
        <v>0.009328703703703704</v>
      </c>
      <c r="O12" s="38">
        <v>0.009386574074074075</v>
      </c>
      <c r="P12" s="38">
        <v>0.009432870370370371</v>
      </c>
      <c r="Q12" s="38">
        <v>0.009328703703703704</v>
      </c>
      <c r="R12" s="39">
        <v>0.009375</v>
      </c>
      <c r="S12" s="40">
        <f t="shared" si="0"/>
        <v>0.009328703703703704</v>
      </c>
      <c r="T12" s="41">
        <f t="shared" si="1"/>
        <v>0.009382716049382716</v>
      </c>
    </row>
    <row r="13" spans="1:20" ht="12.75">
      <c r="A13" s="49">
        <v>7</v>
      </c>
      <c r="B13" s="43">
        <v>116</v>
      </c>
      <c r="C13" s="30" t="s">
        <v>48</v>
      </c>
      <c r="D13" s="30" t="s">
        <v>49</v>
      </c>
      <c r="E13" s="44"/>
      <c r="F13" s="44" t="s">
        <v>50</v>
      </c>
      <c r="G13" s="182">
        <v>25</v>
      </c>
      <c r="H13" s="45" t="s">
        <v>51</v>
      </c>
      <c r="I13" s="46">
        <v>6</v>
      </c>
      <c r="J13" s="47">
        <v>0.05663194444444444</v>
      </c>
      <c r="K13" s="35">
        <v>0.2826388888888889</v>
      </c>
      <c r="L13" s="36">
        <v>0.02013888888888889</v>
      </c>
      <c r="M13" s="37">
        <v>0.009386574074074075</v>
      </c>
      <c r="N13" s="38">
        <v>0.009155092592592593</v>
      </c>
      <c r="O13" s="38">
        <v>0.00951388888888889</v>
      </c>
      <c r="P13" s="38">
        <v>0.009560185185185185</v>
      </c>
      <c r="Q13" s="38">
        <v>0.00951388888888889</v>
      </c>
      <c r="R13" s="39">
        <v>0.009502314814814816</v>
      </c>
      <c r="S13" s="40">
        <f t="shared" si="0"/>
        <v>0.009155092592592593</v>
      </c>
      <c r="T13" s="41">
        <f t="shared" si="1"/>
        <v>0.009438657407407408</v>
      </c>
    </row>
    <row r="14" spans="1:20" ht="12.75">
      <c r="A14" s="48">
        <v>8</v>
      </c>
      <c r="B14" s="29">
        <v>110</v>
      </c>
      <c r="C14" s="30" t="s">
        <v>52</v>
      </c>
      <c r="D14" s="30" t="s">
        <v>53</v>
      </c>
      <c r="E14" s="31" t="s">
        <v>31</v>
      </c>
      <c r="F14" s="31" t="s">
        <v>32</v>
      </c>
      <c r="G14" s="181">
        <v>22</v>
      </c>
      <c r="H14" s="32" t="s">
        <v>33</v>
      </c>
      <c r="I14" s="33">
        <v>6</v>
      </c>
      <c r="J14" s="34">
        <v>0.05734953703703704</v>
      </c>
      <c r="K14" s="35">
        <v>0.32569444444444445</v>
      </c>
      <c r="L14" s="36">
        <v>0.04305555555555556</v>
      </c>
      <c r="M14" s="37">
        <v>0.009421296296296296</v>
      </c>
      <c r="N14" s="38">
        <v>0.009421296296296296</v>
      </c>
      <c r="O14" s="38">
        <v>0.009537037037037037</v>
      </c>
      <c r="P14" s="38">
        <v>0.009560185185185185</v>
      </c>
      <c r="Q14" s="38">
        <v>0.00962962962962963</v>
      </c>
      <c r="R14" s="39">
        <v>0.009780092592592592</v>
      </c>
      <c r="S14" s="40">
        <f t="shared" si="0"/>
        <v>0.009421296296296296</v>
      </c>
      <c r="T14" s="41">
        <f t="shared" si="1"/>
        <v>0.009558256172839506</v>
      </c>
    </row>
    <row r="15" spans="1:20" ht="12.75">
      <c r="A15" s="49">
        <v>9</v>
      </c>
      <c r="B15" s="43">
        <v>115</v>
      </c>
      <c r="C15" s="30" t="s">
        <v>54</v>
      </c>
      <c r="D15" s="30" t="s">
        <v>55</v>
      </c>
      <c r="E15" s="44"/>
      <c r="F15" s="44" t="s">
        <v>50</v>
      </c>
      <c r="G15" s="182">
        <v>28</v>
      </c>
      <c r="H15" s="45" t="s">
        <v>56</v>
      </c>
      <c r="I15" s="46">
        <v>6</v>
      </c>
      <c r="J15" s="47">
        <v>0.05795138888888889</v>
      </c>
      <c r="K15" s="35">
        <v>0.36180555555555555</v>
      </c>
      <c r="L15" s="36">
        <v>0.036111111111111115</v>
      </c>
      <c r="M15" s="37">
        <v>0.009317129629629628</v>
      </c>
      <c r="N15" s="38">
        <v>0.008981481481481481</v>
      </c>
      <c r="O15" s="38">
        <v>0.009386574074074075</v>
      </c>
      <c r="P15" s="38">
        <v>0.01125</v>
      </c>
      <c r="Q15" s="38">
        <v>0.009664351851851851</v>
      </c>
      <c r="R15" s="39">
        <v>0.009351851851851853</v>
      </c>
      <c r="S15" s="40">
        <f t="shared" si="0"/>
        <v>0.008981481481481481</v>
      </c>
      <c r="T15" s="41">
        <f t="shared" si="1"/>
        <v>0.009658564814814816</v>
      </c>
    </row>
    <row r="16" spans="1:20" ht="12.75">
      <c r="A16" s="48">
        <v>10</v>
      </c>
      <c r="B16" s="29">
        <v>122</v>
      </c>
      <c r="C16" s="30" t="s">
        <v>57</v>
      </c>
      <c r="D16" s="30" t="s">
        <v>58</v>
      </c>
      <c r="E16" s="31"/>
      <c r="F16" s="31" t="s">
        <v>32</v>
      </c>
      <c r="G16" s="181">
        <v>27</v>
      </c>
      <c r="H16" s="32" t="s">
        <v>59</v>
      </c>
      <c r="I16" s="33">
        <v>6</v>
      </c>
      <c r="J16" s="34">
        <v>0.058807870370370365</v>
      </c>
      <c r="K16" s="35">
        <v>0.4131944444444444</v>
      </c>
      <c r="L16" s="36">
        <v>0.051388888888888894</v>
      </c>
      <c r="M16" s="37">
        <v>0.010023148148148147</v>
      </c>
      <c r="N16" s="38">
        <v>0.009768518518518518</v>
      </c>
      <c r="O16" s="38">
        <v>0.009895833333333333</v>
      </c>
      <c r="P16" s="38">
        <v>0.009791666666666666</v>
      </c>
      <c r="Q16" s="38">
        <v>0.009872685185185186</v>
      </c>
      <c r="R16" s="39">
        <v>0.009456018518518518</v>
      </c>
      <c r="S16" s="40">
        <f t="shared" si="0"/>
        <v>0.009456018518518518</v>
      </c>
      <c r="T16" s="41">
        <f t="shared" si="1"/>
        <v>0.009801311728395061</v>
      </c>
    </row>
    <row r="17" spans="1:20" ht="12.75">
      <c r="A17" s="49">
        <v>11</v>
      </c>
      <c r="B17" s="43">
        <v>140</v>
      </c>
      <c r="C17" s="44" t="s">
        <v>60</v>
      </c>
      <c r="D17" s="44"/>
      <c r="E17" s="44"/>
      <c r="F17" s="44" t="s">
        <v>40</v>
      </c>
      <c r="G17" s="182">
        <v>18</v>
      </c>
      <c r="H17" s="45"/>
      <c r="I17" s="46">
        <v>6</v>
      </c>
      <c r="J17" s="47">
        <v>0.058888888888888886</v>
      </c>
      <c r="K17" s="35">
        <v>0.41805555555555557</v>
      </c>
      <c r="L17" s="36">
        <v>0.004861111111111111</v>
      </c>
      <c r="M17" s="37">
        <v>0.00962962962962963</v>
      </c>
      <c r="N17" s="38">
        <v>0.009907407407407408</v>
      </c>
      <c r="O17" s="38">
        <v>0.009918981481481482</v>
      </c>
      <c r="P17" s="38">
        <v>0.009571759259259259</v>
      </c>
      <c r="Q17" s="38">
        <v>0.010046296296296296</v>
      </c>
      <c r="R17" s="39">
        <v>0.009814814814814814</v>
      </c>
      <c r="S17" s="40">
        <f t="shared" si="0"/>
        <v>0.009571759259259259</v>
      </c>
      <c r="T17" s="41">
        <f t="shared" si="1"/>
        <v>0.009814814814814816</v>
      </c>
    </row>
    <row r="18" spans="1:20" ht="12.75">
      <c r="A18" s="48">
        <v>12</v>
      </c>
      <c r="B18" s="29">
        <v>101</v>
      </c>
      <c r="C18" s="30" t="s">
        <v>61</v>
      </c>
      <c r="D18" s="30" t="s">
        <v>62</v>
      </c>
      <c r="E18" s="31" t="s">
        <v>63</v>
      </c>
      <c r="F18" s="31" t="s">
        <v>64</v>
      </c>
      <c r="G18" s="181">
        <v>24</v>
      </c>
      <c r="H18" s="32" t="s">
        <v>65</v>
      </c>
      <c r="I18" s="33">
        <v>6</v>
      </c>
      <c r="J18" s="34">
        <v>0.06112268518518518</v>
      </c>
      <c r="K18" s="35">
        <v>0.5520833333333334</v>
      </c>
      <c r="L18" s="36">
        <v>0.13402777777777777</v>
      </c>
      <c r="M18" s="37">
        <v>0.010243055555555556</v>
      </c>
      <c r="N18" s="38">
        <v>0.00986111111111111</v>
      </c>
      <c r="O18" s="38">
        <v>0.010104166666666668</v>
      </c>
      <c r="P18" s="38">
        <v>0.010115740740740741</v>
      </c>
      <c r="Q18" s="38">
        <v>0.010162037037037037</v>
      </c>
      <c r="R18" s="39">
        <v>0.010636574074074074</v>
      </c>
      <c r="S18" s="40">
        <f t="shared" si="0"/>
        <v>0.00986111111111111</v>
      </c>
      <c r="T18" s="41">
        <f t="shared" si="1"/>
        <v>0.010187114197530866</v>
      </c>
    </row>
    <row r="19" spans="1:20" ht="12.75">
      <c r="A19" s="49">
        <v>13</v>
      </c>
      <c r="B19" s="43">
        <v>136</v>
      </c>
      <c r="C19" s="30" t="s">
        <v>66</v>
      </c>
      <c r="D19" s="30" t="s">
        <v>67</v>
      </c>
      <c r="E19" s="44" t="s">
        <v>68</v>
      </c>
      <c r="F19" s="44" t="s">
        <v>40</v>
      </c>
      <c r="G19" s="182">
        <v>25</v>
      </c>
      <c r="H19" s="45" t="s">
        <v>69</v>
      </c>
      <c r="I19" s="46">
        <v>5</v>
      </c>
      <c r="J19" s="47">
        <v>0.05506944444444445</v>
      </c>
      <c r="K19" s="50" t="s">
        <v>70</v>
      </c>
      <c r="L19" s="51" t="s">
        <v>70</v>
      </c>
      <c r="M19" s="37">
        <v>0.011342592592592592</v>
      </c>
      <c r="N19" s="38">
        <v>0.010752314814814814</v>
      </c>
      <c r="O19" s="38">
        <v>0.010902777777777777</v>
      </c>
      <c r="P19" s="38">
        <v>0.011168981481481481</v>
      </c>
      <c r="Q19" s="38">
        <v>0.010902777777777777</v>
      </c>
      <c r="R19" s="39"/>
      <c r="S19" s="40">
        <f t="shared" si="0"/>
        <v>0.010752314814814814</v>
      </c>
      <c r="T19" s="41">
        <f t="shared" si="1"/>
        <v>0.011013888888888887</v>
      </c>
    </row>
    <row r="20" spans="1:20" ht="12.75">
      <c r="A20" s="48">
        <v>14</v>
      </c>
      <c r="B20" s="29" t="s">
        <v>72</v>
      </c>
      <c r="C20" s="30" t="s">
        <v>73</v>
      </c>
      <c r="D20" s="30" t="s">
        <v>74</v>
      </c>
      <c r="E20" s="31"/>
      <c r="F20" s="31" t="s">
        <v>75</v>
      </c>
      <c r="G20" s="181">
        <v>26</v>
      </c>
      <c r="H20" s="32" t="s">
        <v>77</v>
      </c>
      <c r="I20" s="33" t="s">
        <v>78</v>
      </c>
      <c r="J20" s="52" t="s">
        <v>79</v>
      </c>
      <c r="K20" s="50" t="s">
        <v>80</v>
      </c>
      <c r="L20" s="51" t="s">
        <v>80</v>
      </c>
      <c r="M20" s="37">
        <v>0.01113425925925926</v>
      </c>
      <c r="N20" s="38">
        <v>0.010833333333333334</v>
      </c>
      <c r="O20" s="38">
        <v>0.011111111111111112</v>
      </c>
      <c r="P20" s="38">
        <v>0.011400462962962965</v>
      </c>
      <c r="Q20" s="38">
        <v>0.011388888888888888</v>
      </c>
      <c r="R20" s="39"/>
      <c r="S20" s="40">
        <f t="shared" si="0"/>
        <v>0.010833333333333334</v>
      </c>
      <c r="T20" s="41">
        <f t="shared" si="1"/>
        <v>0.011173611111111112</v>
      </c>
    </row>
    <row r="21" spans="1:20" ht="12.75">
      <c r="A21" s="49">
        <v>15</v>
      </c>
      <c r="B21" s="43" t="s">
        <v>82</v>
      </c>
      <c r="C21" s="30" t="s">
        <v>83</v>
      </c>
      <c r="D21" s="30" t="s">
        <v>84</v>
      </c>
      <c r="E21" s="44" t="s">
        <v>85</v>
      </c>
      <c r="F21" s="44" t="s">
        <v>86</v>
      </c>
      <c r="G21" s="182">
        <v>22</v>
      </c>
      <c r="H21" s="45" t="s">
        <v>88</v>
      </c>
      <c r="I21" s="46" t="s">
        <v>78</v>
      </c>
      <c r="J21" s="53" t="s">
        <v>89</v>
      </c>
      <c r="K21" s="50" t="s">
        <v>90</v>
      </c>
      <c r="L21" s="51" t="s">
        <v>91</v>
      </c>
      <c r="M21" s="37">
        <v>0.01125</v>
      </c>
      <c r="N21" s="38">
        <v>0.011215277777777777</v>
      </c>
      <c r="O21" s="38">
        <v>0.011921296296296298</v>
      </c>
      <c r="P21" s="38">
        <v>0.011157407407407408</v>
      </c>
      <c r="Q21" s="38">
        <v>0.010949074074074075</v>
      </c>
      <c r="R21" s="39"/>
      <c r="S21" s="40">
        <f t="shared" si="0"/>
        <v>0.010949074074074075</v>
      </c>
      <c r="T21" s="41">
        <f t="shared" si="1"/>
        <v>0.011298611111111112</v>
      </c>
    </row>
    <row r="22" spans="1:20" ht="12.75">
      <c r="A22" s="48">
        <v>16</v>
      </c>
      <c r="B22" s="29" t="s">
        <v>93</v>
      </c>
      <c r="C22" s="30" t="s">
        <v>94</v>
      </c>
      <c r="D22" s="30" t="s">
        <v>95</v>
      </c>
      <c r="E22" s="31"/>
      <c r="F22" s="31" t="s">
        <v>86</v>
      </c>
      <c r="G22" s="181">
        <v>29</v>
      </c>
      <c r="H22" s="32" t="s">
        <v>97</v>
      </c>
      <c r="I22" s="33" t="s">
        <v>78</v>
      </c>
      <c r="J22" s="52" t="s">
        <v>98</v>
      </c>
      <c r="K22" s="50" t="s">
        <v>99</v>
      </c>
      <c r="L22" s="51" t="s">
        <v>100</v>
      </c>
      <c r="M22" s="37">
        <v>0.011574074074074075</v>
      </c>
      <c r="N22" s="38">
        <v>0.010659722222222221</v>
      </c>
      <c r="O22" s="38">
        <v>0.011643518518518518</v>
      </c>
      <c r="P22" s="38">
        <v>0.011412037037037038</v>
      </c>
      <c r="Q22" s="38">
        <v>0.01125</v>
      </c>
      <c r="R22" s="39"/>
      <c r="S22" s="40">
        <f t="shared" si="0"/>
        <v>0.010659722222222221</v>
      </c>
      <c r="T22" s="41">
        <f t="shared" si="1"/>
        <v>0.011307870370370371</v>
      </c>
    </row>
    <row r="23" spans="1:20" ht="12.75">
      <c r="A23" s="49">
        <v>17</v>
      </c>
      <c r="B23" s="43" t="s">
        <v>102</v>
      </c>
      <c r="C23" s="30" t="s">
        <v>103</v>
      </c>
      <c r="D23" s="30" t="s">
        <v>104</v>
      </c>
      <c r="E23" s="44"/>
      <c r="F23" s="44" t="s">
        <v>32</v>
      </c>
      <c r="G23" s="182">
        <v>27</v>
      </c>
      <c r="H23" s="45"/>
      <c r="I23" s="46" t="s">
        <v>78</v>
      </c>
      <c r="J23" s="53" t="s">
        <v>106</v>
      </c>
      <c r="K23" s="50" t="s">
        <v>107</v>
      </c>
      <c r="L23" s="51" t="s">
        <v>108</v>
      </c>
      <c r="M23" s="37">
        <v>0.011273148148148148</v>
      </c>
      <c r="N23" s="38">
        <v>0.01125</v>
      </c>
      <c r="O23" s="38">
        <v>0.011493055555555555</v>
      </c>
      <c r="P23" s="38">
        <v>0.011643518518518518</v>
      </c>
      <c r="Q23" s="38">
        <v>0.011273148148148148</v>
      </c>
      <c r="R23" s="39"/>
      <c r="S23" s="40">
        <f t="shared" si="0"/>
        <v>0.01125</v>
      </c>
      <c r="T23" s="41">
        <f t="shared" si="1"/>
        <v>0.011386574074074073</v>
      </c>
    </row>
    <row r="24" spans="1:20" ht="12.75">
      <c r="A24" s="48">
        <v>18</v>
      </c>
      <c r="B24" s="29" t="s">
        <v>110</v>
      </c>
      <c r="C24" s="30" t="s">
        <v>111</v>
      </c>
      <c r="D24" s="30" t="s">
        <v>112</v>
      </c>
      <c r="E24" s="31"/>
      <c r="F24" s="31" t="s">
        <v>32</v>
      </c>
      <c r="G24" s="181">
        <v>27</v>
      </c>
      <c r="H24" s="32" t="s">
        <v>113</v>
      </c>
      <c r="I24" s="33" t="s">
        <v>78</v>
      </c>
      <c r="J24" s="52" t="s">
        <v>114</v>
      </c>
      <c r="K24" s="50" t="s">
        <v>115</v>
      </c>
      <c r="L24" s="51" t="s">
        <v>116</v>
      </c>
      <c r="M24" s="37">
        <v>0.011747685185185186</v>
      </c>
      <c r="N24" s="38">
        <v>0.01082175925925926</v>
      </c>
      <c r="O24" s="38">
        <v>0.011122685185185185</v>
      </c>
      <c r="P24" s="38">
        <v>0.011608796296296296</v>
      </c>
      <c r="Q24" s="38">
        <v>0.011701388888888891</v>
      </c>
      <c r="R24" s="39"/>
      <c r="S24" s="40">
        <f t="shared" si="0"/>
        <v>0.01082175925925926</v>
      </c>
      <c r="T24" s="41">
        <f t="shared" si="1"/>
        <v>0.011400462962962965</v>
      </c>
    </row>
    <row r="25" spans="1:20" ht="12.75">
      <c r="A25" s="49">
        <v>19</v>
      </c>
      <c r="B25" s="43" t="s">
        <v>118</v>
      </c>
      <c r="C25" s="30" t="s">
        <v>119</v>
      </c>
      <c r="D25" s="30" t="s">
        <v>120</v>
      </c>
      <c r="E25" s="44"/>
      <c r="F25" s="44" t="s">
        <v>32</v>
      </c>
      <c r="G25" s="182">
        <v>27</v>
      </c>
      <c r="H25" s="45" t="s">
        <v>121</v>
      </c>
      <c r="I25" s="46" t="s">
        <v>78</v>
      </c>
      <c r="J25" s="53" t="s">
        <v>122</v>
      </c>
      <c r="K25" s="50" t="s">
        <v>123</v>
      </c>
      <c r="L25" s="51" t="s">
        <v>80</v>
      </c>
      <c r="M25" s="37">
        <v>0.011388888888888888</v>
      </c>
      <c r="N25" s="38">
        <v>0.011203703703703704</v>
      </c>
      <c r="O25" s="38">
        <v>0.0115625</v>
      </c>
      <c r="P25" s="38">
        <v>0.011840277777777778</v>
      </c>
      <c r="Q25" s="38">
        <v>0.011805555555555555</v>
      </c>
      <c r="R25" s="39"/>
      <c r="S25" s="40">
        <f t="shared" si="0"/>
        <v>0.011203703703703704</v>
      </c>
      <c r="T25" s="41">
        <f t="shared" si="1"/>
        <v>0.011560185185185184</v>
      </c>
    </row>
    <row r="26" spans="1:20" ht="12.75">
      <c r="A26" s="48">
        <v>20</v>
      </c>
      <c r="B26" s="29" t="s">
        <v>125</v>
      </c>
      <c r="C26" s="30" t="s">
        <v>126</v>
      </c>
      <c r="D26" s="30" t="s">
        <v>127</v>
      </c>
      <c r="E26" s="31" t="s">
        <v>128</v>
      </c>
      <c r="F26" s="31" t="s">
        <v>552</v>
      </c>
      <c r="G26" s="181">
        <v>25</v>
      </c>
      <c r="H26" s="32" t="s">
        <v>131</v>
      </c>
      <c r="I26" s="33" t="s">
        <v>78</v>
      </c>
      <c r="J26" s="52" t="s">
        <v>132</v>
      </c>
      <c r="K26" s="50" t="s">
        <v>133</v>
      </c>
      <c r="L26" s="51" t="s">
        <v>134</v>
      </c>
      <c r="M26" s="37">
        <v>0.011805555555555555</v>
      </c>
      <c r="N26" s="38">
        <v>0.011099537037037038</v>
      </c>
      <c r="O26" s="38">
        <v>0.011851851851851851</v>
      </c>
      <c r="P26" s="38">
        <v>0.011863425925925925</v>
      </c>
      <c r="Q26" s="38">
        <v>0.011597222222222222</v>
      </c>
      <c r="R26" s="39"/>
      <c r="S26" s="40">
        <f t="shared" si="0"/>
        <v>0.011099537037037038</v>
      </c>
      <c r="T26" s="41">
        <f t="shared" si="1"/>
        <v>0.011643518518518518</v>
      </c>
    </row>
    <row r="27" spans="1:20" ht="12.75">
      <c r="A27" s="49">
        <v>21</v>
      </c>
      <c r="B27" s="43" t="s">
        <v>136</v>
      </c>
      <c r="C27" s="30" t="s">
        <v>137</v>
      </c>
      <c r="D27" s="30" t="s">
        <v>138</v>
      </c>
      <c r="E27" s="44"/>
      <c r="F27" s="44" t="s">
        <v>32</v>
      </c>
      <c r="G27" s="182">
        <v>26</v>
      </c>
      <c r="H27" s="45" t="s">
        <v>139</v>
      </c>
      <c r="I27" s="46" t="s">
        <v>78</v>
      </c>
      <c r="J27" s="53" t="s">
        <v>140</v>
      </c>
      <c r="K27" s="50" t="s">
        <v>141</v>
      </c>
      <c r="L27" s="51" t="s">
        <v>142</v>
      </c>
      <c r="M27" s="37">
        <v>0.011539351851851851</v>
      </c>
      <c r="N27" s="38">
        <v>0.012129629629629629</v>
      </c>
      <c r="O27" s="38">
        <v>0.011898148148148149</v>
      </c>
      <c r="P27" s="38">
        <v>0.011724537037037035</v>
      </c>
      <c r="Q27" s="38">
        <v>0.011516203703703702</v>
      </c>
      <c r="R27" s="39"/>
      <c r="S27" s="40">
        <f t="shared" si="0"/>
        <v>0.011516203703703702</v>
      </c>
      <c r="T27" s="41">
        <f t="shared" si="1"/>
        <v>0.011761574074074074</v>
      </c>
    </row>
    <row r="28" spans="1:20" ht="12.75">
      <c r="A28" s="48">
        <v>22</v>
      </c>
      <c r="B28" s="29" t="s">
        <v>143</v>
      </c>
      <c r="C28" s="30" t="s">
        <v>144</v>
      </c>
      <c r="D28" s="30" t="s">
        <v>145</v>
      </c>
      <c r="E28" s="31"/>
      <c r="F28" s="31" t="s">
        <v>146</v>
      </c>
      <c r="G28" s="181">
        <v>25</v>
      </c>
      <c r="H28" s="32" t="s">
        <v>147</v>
      </c>
      <c r="I28" s="33" t="s">
        <v>78</v>
      </c>
      <c r="J28" s="52" t="s">
        <v>148</v>
      </c>
      <c r="K28" s="50" t="s">
        <v>149</v>
      </c>
      <c r="L28" s="51" t="s">
        <v>150</v>
      </c>
      <c r="M28" s="37">
        <v>0.011168981481481481</v>
      </c>
      <c r="N28" s="38">
        <v>0.011655092592592594</v>
      </c>
      <c r="O28" s="38">
        <v>0.011805555555555555</v>
      </c>
      <c r="P28" s="38">
        <v>0.012129629629629629</v>
      </c>
      <c r="Q28" s="38">
        <v>0.012743055555555556</v>
      </c>
      <c r="R28" s="39"/>
      <c r="S28" s="40">
        <f t="shared" si="0"/>
        <v>0.011168981481481481</v>
      </c>
      <c r="T28" s="41">
        <f t="shared" si="1"/>
        <v>0.011900462962962963</v>
      </c>
    </row>
    <row r="29" spans="1:20" ht="12.75">
      <c r="A29" s="49">
        <v>23</v>
      </c>
      <c r="B29" s="43" t="s">
        <v>152</v>
      </c>
      <c r="C29" s="30" t="s">
        <v>153</v>
      </c>
      <c r="D29" s="30" t="s">
        <v>154</v>
      </c>
      <c r="E29" s="44" t="s">
        <v>155</v>
      </c>
      <c r="F29" s="44" t="s">
        <v>32</v>
      </c>
      <c r="G29" s="182">
        <v>29</v>
      </c>
      <c r="H29" s="45" t="s">
        <v>156</v>
      </c>
      <c r="I29" s="46" t="s">
        <v>78</v>
      </c>
      <c r="J29" s="53" t="s">
        <v>157</v>
      </c>
      <c r="K29" s="50" t="s">
        <v>158</v>
      </c>
      <c r="L29" s="51" t="s">
        <v>159</v>
      </c>
      <c r="M29" s="37">
        <v>0.011712962962962965</v>
      </c>
      <c r="N29" s="38">
        <v>0.011898148148148149</v>
      </c>
      <c r="O29" s="38">
        <v>0.012407407407407409</v>
      </c>
      <c r="P29" s="38">
        <v>0.0121875</v>
      </c>
      <c r="Q29" s="38">
        <v>0.011944444444444445</v>
      </c>
      <c r="R29" s="39"/>
      <c r="S29" s="40">
        <f t="shared" si="0"/>
        <v>0.011712962962962965</v>
      </c>
      <c r="T29" s="41">
        <f t="shared" si="1"/>
        <v>0.012030092592592594</v>
      </c>
    </row>
    <row r="30" spans="1:20" ht="12.75">
      <c r="A30" s="48">
        <v>24</v>
      </c>
      <c r="B30" s="29" t="s">
        <v>161</v>
      </c>
      <c r="C30" s="30" t="s">
        <v>162</v>
      </c>
      <c r="D30" s="30" t="s">
        <v>163</v>
      </c>
      <c r="E30" s="31"/>
      <c r="F30" s="31" t="s">
        <v>32</v>
      </c>
      <c r="G30" s="181">
        <v>26</v>
      </c>
      <c r="H30" s="32" t="s">
        <v>164</v>
      </c>
      <c r="I30" s="33" t="s">
        <v>78</v>
      </c>
      <c r="J30" s="52" t="s">
        <v>165</v>
      </c>
      <c r="K30" s="50" t="s">
        <v>166</v>
      </c>
      <c r="L30" s="51" t="s">
        <v>167</v>
      </c>
      <c r="M30" s="37">
        <v>0.012337962962962962</v>
      </c>
      <c r="N30" s="38">
        <v>0.011168981481481481</v>
      </c>
      <c r="O30" s="38">
        <v>0.013784722222222224</v>
      </c>
      <c r="P30" s="38">
        <v>0.01167824074074074</v>
      </c>
      <c r="Q30" s="38">
        <v>0.011608796296296296</v>
      </c>
      <c r="R30" s="39"/>
      <c r="S30" s="40">
        <f t="shared" si="0"/>
        <v>0.011168981481481481</v>
      </c>
      <c r="T30" s="41">
        <f t="shared" si="1"/>
        <v>0.012115740740740741</v>
      </c>
    </row>
    <row r="31" spans="1:20" ht="12.75">
      <c r="A31" s="49">
        <v>25</v>
      </c>
      <c r="B31" s="43" t="s">
        <v>168</v>
      </c>
      <c r="C31" s="30" t="s">
        <v>169</v>
      </c>
      <c r="D31" s="30" t="s">
        <v>170</v>
      </c>
      <c r="E31" s="44"/>
      <c r="F31" s="44" t="s">
        <v>32</v>
      </c>
      <c r="G31" s="182">
        <v>22</v>
      </c>
      <c r="H31" s="45"/>
      <c r="I31" s="46" t="s">
        <v>78</v>
      </c>
      <c r="J31" s="53" t="s">
        <v>171</v>
      </c>
      <c r="K31" s="50" t="s">
        <v>172</v>
      </c>
      <c r="L31" s="51" t="s">
        <v>173</v>
      </c>
      <c r="M31" s="37">
        <v>0.011793981481481482</v>
      </c>
      <c r="N31" s="38">
        <v>0.012222222222222223</v>
      </c>
      <c r="O31" s="38">
        <v>0.011620370370370371</v>
      </c>
      <c r="P31" s="38">
        <v>0.012488425925925925</v>
      </c>
      <c r="Q31" s="38">
        <v>0.013391203703703704</v>
      </c>
      <c r="R31" s="39"/>
      <c r="S31" s="40">
        <f t="shared" si="0"/>
        <v>0.011620370370370371</v>
      </c>
      <c r="T31" s="41">
        <f t="shared" si="1"/>
        <v>0.012303240740740741</v>
      </c>
    </row>
    <row r="32" spans="1:20" ht="12.75">
      <c r="A32" s="48">
        <v>26</v>
      </c>
      <c r="B32" s="29" t="s">
        <v>174</v>
      </c>
      <c r="C32" s="30" t="s">
        <v>175</v>
      </c>
      <c r="D32" s="30" t="s">
        <v>176</v>
      </c>
      <c r="E32" s="31"/>
      <c r="F32" s="31" t="s">
        <v>32</v>
      </c>
      <c r="G32" s="181">
        <v>25</v>
      </c>
      <c r="H32" s="32" t="s">
        <v>177</v>
      </c>
      <c r="I32" s="33" t="s">
        <v>178</v>
      </c>
      <c r="J32" s="52" t="s">
        <v>179</v>
      </c>
      <c r="K32" s="50" t="s">
        <v>70</v>
      </c>
      <c r="L32" s="51" t="s">
        <v>70</v>
      </c>
      <c r="M32" s="37">
        <v>0.0125</v>
      </c>
      <c r="N32" s="38">
        <v>0.013043981481481483</v>
      </c>
      <c r="O32" s="38">
        <v>0.013333333333333334</v>
      </c>
      <c r="P32" s="38">
        <v>0.012766203703703703</v>
      </c>
      <c r="Q32" s="38"/>
      <c r="R32" s="39"/>
      <c r="S32" s="40">
        <f t="shared" si="0"/>
        <v>0.0125</v>
      </c>
      <c r="T32" s="41">
        <f t="shared" si="1"/>
        <v>0.01291087962962963</v>
      </c>
    </row>
    <row r="33" spans="1:20" ht="12.75">
      <c r="A33" s="49">
        <v>27</v>
      </c>
      <c r="B33" s="43" t="s">
        <v>180</v>
      </c>
      <c r="C33" s="30" t="s">
        <v>181</v>
      </c>
      <c r="D33" s="30" t="s">
        <v>182</v>
      </c>
      <c r="E33" s="44" t="s">
        <v>183</v>
      </c>
      <c r="F33" s="44" t="s">
        <v>184</v>
      </c>
      <c r="G33" s="182">
        <v>28</v>
      </c>
      <c r="H33" s="45" t="s">
        <v>186</v>
      </c>
      <c r="I33" s="46" t="s">
        <v>178</v>
      </c>
      <c r="J33" s="53" t="s">
        <v>187</v>
      </c>
      <c r="K33" s="50" t="s">
        <v>188</v>
      </c>
      <c r="L33" s="51" t="s">
        <v>188</v>
      </c>
      <c r="M33" s="37">
        <v>0.013032407407407407</v>
      </c>
      <c r="N33" s="38">
        <v>0.013599537037037037</v>
      </c>
      <c r="O33" s="38">
        <v>0.01375</v>
      </c>
      <c r="P33" s="38">
        <v>0.013738425925925926</v>
      </c>
      <c r="Q33" s="38"/>
      <c r="R33" s="39"/>
      <c r="S33" s="40">
        <f t="shared" si="0"/>
        <v>0.013032407407407407</v>
      </c>
      <c r="T33" s="41">
        <f t="shared" si="1"/>
        <v>0.013530092592592592</v>
      </c>
    </row>
    <row r="34" spans="1:20" ht="12.75">
      <c r="A34" s="48">
        <v>28</v>
      </c>
      <c r="B34" s="29" t="s">
        <v>189</v>
      </c>
      <c r="C34" s="30" t="s">
        <v>190</v>
      </c>
      <c r="D34" s="30" t="s">
        <v>191</v>
      </c>
      <c r="E34" s="31" t="s">
        <v>192</v>
      </c>
      <c r="F34" s="31" t="s">
        <v>32</v>
      </c>
      <c r="G34" s="181">
        <v>28</v>
      </c>
      <c r="H34" s="32" t="s">
        <v>193</v>
      </c>
      <c r="I34" s="33" t="s">
        <v>178</v>
      </c>
      <c r="J34" s="52" t="s">
        <v>194</v>
      </c>
      <c r="K34" s="50" t="s">
        <v>195</v>
      </c>
      <c r="L34" s="51" t="s">
        <v>196</v>
      </c>
      <c r="M34" s="37">
        <v>0.013611111111111114</v>
      </c>
      <c r="N34" s="38">
        <v>0.014340277777777776</v>
      </c>
      <c r="O34" s="38">
        <v>0.014571759259259258</v>
      </c>
      <c r="P34" s="38">
        <v>0.01633101851851852</v>
      </c>
      <c r="Q34" s="38"/>
      <c r="R34" s="39"/>
      <c r="S34" s="40">
        <f t="shared" si="0"/>
        <v>0.013611111111111114</v>
      </c>
      <c r="T34" s="41">
        <f t="shared" si="1"/>
        <v>0.014713541666666666</v>
      </c>
    </row>
    <row r="35" spans="1:20" ht="12.75">
      <c r="A35" s="49">
        <v>29</v>
      </c>
      <c r="B35" s="43" t="s">
        <v>197</v>
      </c>
      <c r="C35" s="30" t="s">
        <v>198</v>
      </c>
      <c r="D35" s="30" t="s">
        <v>199</v>
      </c>
      <c r="E35" s="44"/>
      <c r="F35" s="44" t="s">
        <v>32</v>
      </c>
      <c r="G35" s="182">
        <v>23</v>
      </c>
      <c r="H35" s="45" t="s">
        <v>200</v>
      </c>
      <c r="I35" s="46" t="s">
        <v>178</v>
      </c>
      <c r="J35" s="53" t="s">
        <v>201</v>
      </c>
      <c r="K35" s="50" t="s">
        <v>202</v>
      </c>
      <c r="L35" s="51" t="s">
        <v>203</v>
      </c>
      <c r="M35" s="37">
        <v>0.014409722222222221</v>
      </c>
      <c r="N35" s="38">
        <v>0.016793981481481483</v>
      </c>
      <c r="O35" s="38">
        <v>0.0140625</v>
      </c>
      <c r="P35" s="38">
        <v>0.01577546296296296</v>
      </c>
      <c r="Q35" s="38"/>
      <c r="R35" s="39"/>
      <c r="S35" s="40">
        <f t="shared" si="0"/>
        <v>0.0140625</v>
      </c>
      <c r="T35" s="41">
        <f t="shared" si="1"/>
        <v>0.015260416666666665</v>
      </c>
    </row>
    <row r="36" spans="1:20" ht="12.75">
      <c r="A36" s="48">
        <v>30</v>
      </c>
      <c r="B36" s="29" t="s">
        <v>205</v>
      </c>
      <c r="C36" s="30" t="s">
        <v>206</v>
      </c>
      <c r="D36" s="30" t="s">
        <v>207</v>
      </c>
      <c r="E36" s="31"/>
      <c r="F36" s="31" t="s">
        <v>32</v>
      </c>
      <c r="G36" s="181">
        <v>21</v>
      </c>
      <c r="H36" s="32" t="s">
        <v>208</v>
      </c>
      <c r="I36" s="33" t="s">
        <v>209</v>
      </c>
      <c r="J36" s="52" t="s">
        <v>210</v>
      </c>
      <c r="K36" s="50" t="s">
        <v>70</v>
      </c>
      <c r="L36" s="51" t="s">
        <v>70</v>
      </c>
      <c r="M36" s="37">
        <v>0.011296296296296296</v>
      </c>
      <c r="N36" s="38">
        <v>0.010243055555555556</v>
      </c>
      <c r="O36" s="38">
        <v>0.03615740740740741</v>
      </c>
      <c r="P36" s="38"/>
      <c r="Q36" s="38"/>
      <c r="R36" s="39"/>
      <c r="S36" s="40">
        <f t="shared" si="0"/>
        <v>0.010243055555555556</v>
      </c>
      <c r="T36" s="41">
        <f t="shared" si="1"/>
        <v>0.019232253086419755</v>
      </c>
    </row>
    <row r="37" spans="1:20" ht="12.75">
      <c r="A37" s="49" t="s">
        <v>211</v>
      </c>
      <c r="B37" s="43" t="s">
        <v>212</v>
      </c>
      <c r="C37" s="30" t="s">
        <v>213</v>
      </c>
      <c r="D37" s="30" t="s">
        <v>214</v>
      </c>
      <c r="E37" s="44"/>
      <c r="F37" s="44" t="s">
        <v>32</v>
      </c>
      <c r="G37" s="182">
        <v>27</v>
      </c>
      <c r="H37" s="45" t="s">
        <v>215</v>
      </c>
      <c r="I37" s="46" t="s">
        <v>178</v>
      </c>
      <c r="J37" s="53" t="s">
        <v>216</v>
      </c>
      <c r="K37" s="50" t="s">
        <v>70</v>
      </c>
      <c r="L37" s="51" t="s">
        <v>70</v>
      </c>
      <c r="M37" s="37">
        <v>0.012650462962962962</v>
      </c>
      <c r="N37" s="38">
        <v>0.012870370370370372</v>
      </c>
      <c r="O37" s="38">
        <v>0.013101851851851852</v>
      </c>
      <c r="P37" s="38">
        <v>0.01247685185185185</v>
      </c>
      <c r="Q37" s="38"/>
      <c r="R37" s="39"/>
      <c r="S37" s="40">
        <f t="shared" si="0"/>
        <v>0.01247685185185185</v>
      </c>
      <c r="T37" s="41">
        <f t="shared" si="1"/>
        <v>0.012774884259259258</v>
      </c>
    </row>
    <row r="38" spans="1:20" ht="12.75">
      <c r="A38" s="48" t="s">
        <v>211</v>
      </c>
      <c r="B38" s="29" t="s">
        <v>217</v>
      </c>
      <c r="C38" s="30" t="s">
        <v>218</v>
      </c>
      <c r="D38" s="30" t="s">
        <v>219</v>
      </c>
      <c r="E38" s="31" t="s">
        <v>220</v>
      </c>
      <c r="F38" s="31" t="s">
        <v>32</v>
      </c>
      <c r="G38" s="181">
        <v>29</v>
      </c>
      <c r="H38" s="32" t="s">
        <v>221</v>
      </c>
      <c r="I38" s="33" t="s">
        <v>209</v>
      </c>
      <c r="J38" s="52" t="s">
        <v>222</v>
      </c>
      <c r="K38" s="50" t="s">
        <v>70</v>
      </c>
      <c r="L38" s="51" t="s">
        <v>70</v>
      </c>
      <c r="M38" s="37">
        <v>0.008831018518518518</v>
      </c>
      <c r="N38" s="38">
        <v>0.008530092592592593</v>
      </c>
      <c r="O38" s="38">
        <v>0.008680555555555556</v>
      </c>
      <c r="P38" s="38"/>
      <c r="Q38" s="38"/>
      <c r="R38" s="39"/>
      <c r="S38" s="40">
        <f t="shared" si="0"/>
        <v>0.008530092592592593</v>
      </c>
      <c r="T38" s="41">
        <f t="shared" si="1"/>
        <v>0.008680555555555556</v>
      </c>
    </row>
    <row r="39" spans="1:20" ht="12.75">
      <c r="A39" s="49" t="s">
        <v>211</v>
      </c>
      <c r="B39" s="43" t="s">
        <v>223</v>
      </c>
      <c r="C39" s="44" t="s">
        <v>224</v>
      </c>
      <c r="D39" s="44" t="s">
        <v>225</v>
      </c>
      <c r="E39" s="44"/>
      <c r="F39" s="44" t="s">
        <v>32</v>
      </c>
      <c r="G39" s="182">
        <v>23</v>
      </c>
      <c r="H39" s="45"/>
      <c r="I39" s="46" t="s">
        <v>209</v>
      </c>
      <c r="J39" s="53" t="s">
        <v>226</v>
      </c>
      <c r="K39" s="50" t="s">
        <v>227</v>
      </c>
      <c r="L39" s="51" t="s">
        <v>227</v>
      </c>
      <c r="M39" s="37">
        <v>0.008946759259259258</v>
      </c>
      <c r="N39" s="38">
        <v>0.009097222222222222</v>
      </c>
      <c r="O39" s="38">
        <v>0.011099537037037038</v>
      </c>
      <c r="P39" s="38"/>
      <c r="Q39" s="38"/>
      <c r="R39" s="39"/>
      <c r="S39" s="40">
        <f t="shared" si="0"/>
        <v>0.008946759259259258</v>
      </c>
      <c r="T39" s="41">
        <f t="shared" si="1"/>
        <v>0.009714506172839506</v>
      </c>
    </row>
    <row r="40" spans="1:20" ht="12.75">
      <c r="A40" s="48" t="s">
        <v>211</v>
      </c>
      <c r="B40" s="29" t="s">
        <v>228</v>
      </c>
      <c r="C40" s="30" t="s">
        <v>229</v>
      </c>
      <c r="D40" s="30" t="s">
        <v>230</v>
      </c>
      <c r="E40" s="31" t="s">
        <v>231</v>
      </c>
      <c r="F40" s="31" t="s">
        <v>32</v>
      </c>
      <c r="G40" s="181">
        <v>22</v>
      </c>
      <c r="H40" s="32" t="s">
        <v>232</v>
      </c>
      <c r="I40" s="33" t="s">
        <v>209</v>
      </c>
      <c r="J40" s="52" t="s">
        <v>233</v>
      </c>
      <c r="K40" s="50" t="s">
        <v>234</v>
      </c>
      <c r="L40" s="51" t="s">
        <v>235</v>
      </c>
      <c r="M40" s="37">
        <v>0.014386574074074072</v>
      </c>
      <c r="N40" s="38">
        <v>0.01613425925925926</v>
      </c>
      <c r="O40" s="38">
        <v>0.015729166666666666</v>
      </c>
      <c r="P40" s="38"/>
      <c r="Q40" s="38"/>
      <c r="R40" s="39"/>
      <c r="S40" s="40">
        <f t="shared" si="0"/>
        <v>0.014386574074074072</v>
      </c>
      <c r="T40" s="41">
        <f t="shared" si="1"/>
        <v>0.015416666666666667</v>
      </c>
    </row>
    <row r="41" spans="1:20" ht="12.75">
      <c r="A41" s="49" t="s">
        <v>211</v>
      </c>
      <c r="B41" s="43" t="s">
        <v>236</v>
      </c>
      <c r="C41" s="44" t="s">
        <v>237</v>
      </c>
      <c r="D41" s="44"/>
      <c r="E41" s="44"/>
      <c r="F41" s="44" t="s">
        <v>238</v>
      </c>
      <c r="G41" s="182">
        <v>25</v>
      </c>
      <c r="H41" s="45"/>
      <c r="I41" s="46" t="s">
        <v>239</v>
      </c>
      <c r="J41" s="53" t="s">
        <v>240</v>
      </c>
      <c r="K41" s="50" t="s">
        <v>70</v>
      </c>
      <c r="L41" s="51" t="s">
        <v>70</v>
      </c>
      <c r="M41" s="37">
        <v>0.017974537037037035</v>
      </c>
      <c r="N41" s="38">
        <v>0.009432870370370371</v>
      </c>
      <c r="O41" s="38"/>
      <c r="P41" s="38"/>
      <c r="Q41" s="38"/>
      <c r="R41" s="39"/>
      <c r="S41" s="40">
        <f t="shared" si="0"/>
        <v>0.009432870370370371</v>
      </c>
      <c r="T41" s="41">
        <f t="shared" si="1"/>
        <v>0.013703703703703704</v>
      </c>
    </row>
    <row r="42" spans="1:20" ht="12.75">
      <c r="A42" s="48" t="s">
        <v>211</v>
      </c>
      <c r="B42" s="29" t="s">
        <v>241</v>
      </c>
      <c r="C42" s="30" t="s">
        <v>242</v>
      </c>
      <c r="D42" s="30"/>
      <c r="E42" s="31"/>
      <c r="F42" s="31" t="s">
        <v>32</v>
      </c>
      <c r="G42" s="181">
        <v>28</v>
      </c>
      <c r="H42" s="32"/>
      <c r="I42" s="33" t="s">
        <v>239</v>
      </c>
      <c r="J42" s="52" t="s">
        <v>243</v>
      </c>
      <c r="K42" s="50" t="s">
        <v>244</v>
      </c>
      <c r="L42" s="51" t="s">
        <v>244</v>
      </c>
      <c r="M42" s="37">
        <v>0.013877314814814815</v>
      </c>
      <c r="N42" s="38">
        <v>0.0146875</v>
      </c>
      <c r="O42" s="38"/>
      <c r="P42" s="38"/>
      <c r="Q42" s="38"/>
      <c r="R42" s="39"/>
      <c r="S42" s="40">
        <f t="shared" si="0"/>
        <v>0.013877314814814815</v>
      </c>
      <c r="T42" s="41">
        <f t="shared" si="1"/>
        <v>0.014282407407407407</v>
      </c>
    </row>
    <row r="43" spans="1:20" ht="13.5" thickBot="1">
      <c r="A43" s="54" t="s">
        <v>211</v>
      </c>
      <c r="B43" s="55" t="s">
        <v>245</v>
      </c>
      <c r="C43" s="56" t="s">
        <v>246</v>
      </c>
      <c r="D43" s="56"/>
      <c r="E43" s="56"/>
      <c r="F43" s="56" t="s">
        <v>32</v>
      </c>
      <c r="G43" s="183">
        <v>26</v>
      </c>
      <c r="H43" s="57"/>
      <c r="I43" s="58" t="s">
        <v>247</v>
      </c>
      <c r="J43" s="59" t="s">
        <v>248</v>
      </c>
      <c r="K43" s="60" t="s">
        <v>70</v>
      </c>
      <c r="L43" s="61" t="s">
        <v>70</v>
      </c>
      <c r="M43" s="62">
        <v>0.012951388888888887</v>
      </c>
      <c r="N43" s="63"/>
      <c r="O43" s="63"/>
      <c r="P43" s="63"/>
      <c r="Q43" s="63"/>
      <c r="R43" s="64"/>
      <c r="S43" s="65">
        <f t="shared" si="0"/>
        <v>0.012951388888888887</v>
      </c>
      <c r="T43" s="66">
        <f t="shared" si="1"/>
        <v>0.012951388888888887</v>
      </c>
    </row>
    <row r="44" ht="12.75">
      <c r="A44" s="67" t="s">
        <v>249</v>
      </c>
    </row>
    <row r="47" ht="12.75" customHeight="1" thickBot="1">
      <c r="A47" s="68" t="s">
        <v>250</v>
      </c>
    </row>
    <row r="48" spans="1:20" ht="12.75">
      <c r="A48" s="211" t="s">
        <v>3</v>
      </c>
      <c r="B48" s="213" t="s">
        <v>4</v>
      </c>
      <c r="C48" s="213" t="s">
        <v>5</v>
      </c>
      <c r="D48" s="213" t="s">
        <v>6</v>
      </c>
      <c r="E48" s="213" t="s">
        <v>7</v>
      </c>
      <c r="F48" s="213" t="s">
        <v>8</v>
      </c>
      <c r="G48" s="177" t="s">
        <v>9</v>
      </c>
      <c r="H48" s="213" t="s">
        <v>10</v>
      </c>
      <c r="I48" s="213" t="s">
        <v>11</v>
      </c>
      <c r="J48" s="213" t="s">
        <v>12</v>
      </c>
      <c r="K48" s="6" t="s">
        <v>13</v>
      </c>
      <c r="L48" s="7" t="s">
        <v>13</v>
      </c>
      <c r="M48" s="213" t="s">
        <v>14</v>
      </c>
      <c r="N48" s="213" t="s">
        <v>15</v>
      </c>
      <c r="O48" s="213" t="s">
        <v>16</v>
      </c>
      <c r="P48" s="213" t="s">
        <v>17</v>
      </c>
      <c r="Q48" s="213" t="s">
        <v>18</v>
      </c>
      <c r="R48" s="213" t="s">
        <v>19</v>
      </c>
      <c r="S48" s="213" t="s">
        <v>20</v>
      </c>
      <c r="T48" s="223" t="s">
        <v>21</v>
      </c>
    </row>
    <row r="49" spans="1:20" ht="13.5" thickBot="1">
      <c r="A49" s="212"/>
      <c r="B49" s="214"/>
      <c r="C49" s="214"/>
      <c r="D49" s="214"/>
      <c r="E49" s="214"/>
      <c r="F49" s="214"/>
      <c r="G49" s="178"/>
      <c r="H49" s="214"/>
      <c r="I49" s="214"/>
      <c r="J49" s="214"/>
      <c r="K49" s="10" t="s">
        <v>22</v>
      </c>
      <c r="L49" s="11" t="s">
        <v>23</v>
      </c>
      <c r="M49" s="214"/>
      <c r="N49" s="214"/>
      <c r="O49" s="214"/>
      <c r="P49" s="214"/>
      <c r="Q49" s="214"/>
      <c r="R49" s="214"/>
      <c r="S49" s="214"/>
      <c r="T49" s="176"/>
    </row>
    <row r="50" spans="1:20" ht="12.75">
      <c r="A50" s="14">
        <v>1</v>
      </c>
      <c r="B50" s="15" t="s">
        <v>251</v>
      </c>
      <c r="C50" s="16" t="s">
        <v>252</v>
      </c>
      <c r="D50" s="16" t="s">
        <v>253</v>
      </c>
      <c r="E50" s="17"/>
      <c r="F50" s="17" t="s">
        <v>32</v>
      </c>
      <c r="G50" s="179">
        <v>21</v>
      </c>
      <c r="H50" s="17" t="s">
        <v>254</v>
      </c>
      <c r="I50" s="69" t="s">
        <v>255</v>
      </c>
      <c r="J50" s="69" t="s">
        <v>256</v>
      </c>
      <c r="K50" s="21"/>
      <c r="L50" s="92"/>
      <c r="M50" s="98">
        <v>0.008842592592592591</v>
      </c>
      <c r="N50" s="89">
        <v>0.008368055555555556</v>
      </c>
      <c r="O50" s="89">
        <v>0.008449074074074074</v>
      </c>
      <c r="P50" s="89">
        <v>0.008414351851851852</v>
      </c>
      <c r="Q50" s="89">
        <v>0.008541666666666668</v>
      </c>
      <c r="R50" s="99">
        <v>0.008715277777777778</v>
      </c>
      <c r="S50" s="96" t="s">
        <v>257</v>
      </c>
      <c r="T50" s="71" t="s">
        <v>258</v>
      </c>
    </row>
    <row r="51" spans="1:20" ht="12.75">
      <c r="A51" s="28">
        <v>2</v>
      </c>
      <c r="B51" s="29" t="s">
        <v>259</v>
      </c>
      <c r="C51" s="31" t="s">
        <v>260</v>
      </c>
      <c r="D51" s="31" t="s">
        <v>261</v>
      </c>
      <c r="E51" s="31"/>
      <c r="F51" s="31" t="s">
        <v>32</v>
      </c>
      <c r="G51" s="181">
        <v>17</v>
      </c>
      <c r="H51" s="31" t="s">
        <v>262</v>
      </c>
      <c r="I51" s="52" t="s">
        <v>255</v>
      </c>
      <c r="J51" s="52" t="s">
        <v>263</v>
      </c>
      <c r="K51" s="50" t="s">
        <v>264</v>
      </c>
      <c r="L51" s="93" t="s">
        <v>264</v>
      </c>
      <c r="M51" s="100">
        <v>0.009328703703703704</v>
      </c>
      <c r="N51" s="90">
        <v>0.009236111111111112</v>
      </c>
      <c r="O51" s="90">
        <v>0.009745370370370371</v>
      </c>
      <c r="P51" s="90">
        <v>0.00954861111111111</v>
      </c>
      <c r="Q51" s="90">
        <v>0.00949074074074074</v>
      </c>
      <c r="R51" s="101">
        <v>0.009317129629629628</v>
      </c>
      <c r="S51" s="97" t="s">
        <v>265</v>
      </c>
      <c r="T51" s="72" t="s">
        <v>269</v>
      </c>
    </row>
    <row r="52" spans="1:20" ht="12.75">
      <c r="A52" s="42">
        <v>3</v>
      </c>
      <c r="B52" s="43" t="s">
        <v>270</v>
      </c>
      <c r="C52" s="30" t="s">
        <v>271</v>
      </c>
      <c r="D52" s="30" t="s">
        <v>272</v>
      </c>
      <c r="E52" s="44"/>
      <c r="F52" s="44" t="s">
        <v>32</v>
      </c>
      <c r="G52" s="182">
        <v>15</v>
      </c>
      <c r="H52" s="44" t="s">
        <v>273</v>
      </c>
      <c r="I52" s="53" t="s">
        <v>255</v>
      </c>
      <c r="J52" s="53" t="s">
        <v>274</v>
      </c>
      <c r="K52" s="50" t="s">
        <v>275</v>
      </c>
      <c r="L52" s="93" t="s">
        <v>276</v>
      </c>
      <c r="M52" s="100">
        <v>0.00980324074074074</v>
      </c>
      <c r="N52" s="90">
        <v>0.009305555555555555</v>
      </c>
      <c r="O52" s="90">
        <v>0.00949074074074074</v>
      </c>
      <c r="P52" s="90">
        <v>0.009594907407407408</v>
      </c>
      <c r="Q52" s="90">
        <v>0.00980324074074074</v>
      </c>
      <c r="R52" s="101">
        <v>0.009930555555555555</v>
      </c>
      <c r="S52" s="97" t="s">
        <v>277</v>
      </c>
      <c r="T52" s="72" t="s">
        <v>278</v>
      </c>
    </row>
    <row r="53" spans="1:20" ht="12.75">
      <c r="A53" s="48">
        <v>4</v>
      </c>
      <c r="B53" s="29" t="s">
        <v>279</v>
      </c>
      <c r="C53" s="31" t="s">
        <v>280</v>
      </c>
      <c r="D53" s="31"/>
      <c r="E53" s="31"/>
      <c r="F53" s="31" t="s">
        <v>32</v>
      </c>
      <c r="G53" s="181">
        <v>17</v>
      </c>
      <c r="H53" s="31"/>
      <c r="I53" s="52" t="s">
        <v>255</v>
      </c>
      <c r="J53" s="52" t="s">
        <v>281</v>
      </c>
      <c r="K53" s="50" t="s">
        <v>282</v>
      </c>
      <c r="L53" s="93" t="s">
        <v>90</v>
      </c>
      <c r="M53" s="100">
        <v>0.009270833333333334</v>
      </c>
      <c r="N53" s="90">
        <v>0.009155092592592593</v>
      </c>
      <c r="O53" s="90">
        <v>0.009085648148148148</v>
      </c>
      <c r="P53" s="90">
        <v>0.012824074074074073</v>
      </c>
      <c r="Q53" s="90">
        <v>0.009583333333333334</v>
      </c>
      <c r="R53" s="101">
        <v>0.009432870370370371</v>
      </c>
      <c r="S53" s="97" t="s">
        <v>284</v>
      </c>
      <c r="T53" s="72" t="s">
        <v>287</v>
      </c>
    </row>
    <row r="54" spans="1:20" ht="13.5" thickBot="1">
      <c r="A54" s="54" t="s">
        <v>211</v>
      </c>
      <c r="B54" s="55" t="s">
        <v>288</v>
      </c>
      <c r="C54" s="56" t="s">
        <v>289</v>
      </c>
      <c r="D54" s="56" t="s">
        <v>290</v>
      </c>
      <c r="E54" s="56"/>
      <c r="F54" s="56" t="s">
        <v>32</v>
      </c>
      <c r="G54" s="183"/>
      <c r="H54" s="56" t="s">
        <v>221</v>
      </c>
      <c r="I54" s="59" t="s">
        <v>178</v>
      </c>
      <c r="J54" s="59" t="s">
        <v>291</v>
      </c>
      <c r="K54" s="60" t="s">
        <v>70</v>
      </c>
      <c r="L54" s="94" t="s">
        <v>70</v>
      </c>
      <c r="M54" s="102">
        <v>0.009351851851851853</v>
      </c>
      <c r="N54" s="91">
        <v>0.008888888888888889</v>
      </c>
      <c r="O54" s="91">
        <v>0.009305555555555555</v>
      </c>
      <c r="P54" s="91">
        <v>0.00954861111111111</v>
      </c>
      <c r="Q54" s="91"/>
      <c r="R54" s="103"/>
      <c r="S54" s="12" t="s">
        <v>292</v>
      </c>
      <c r="T54" s="13" t="s">
        <v>283</v>
      </c>
    </row>
    <row r="55" ht="12.75">
      <c r="A55" s="67" t="s">
        <v>293</v>
      </c>
    </row>
    <row r="58" ht="12.75" customHeight="1" thickBot="1">
      <c r="A58" s="73" t="s">
        <v>294</v>
      </c>
    </row>
    <row r="59" spans="1:19" ht="12.75">
      <c r="A59" s="211" t="s">
        <v>3</v>
      </c>
      <c r="B59" s="213" t="s">
        <v>4</v>
      </c>
      <c r="C59" s="213" t="s">
        <v>5</v>
      </c>
      <c r="D59" s="213" t="s">
        <v>6</v>
      </c>
      <c r="E59" s="213" t="s">
        <v>7</v>
      </c>
      <c r="F59" s="213" t="s">
        <v>8</v>
      </c>
      <c r="G59" s="215" t="s">
        <v>9</v>
      </c>
      <c r="H59" s="217" t="s">
        <v>10</v>
      </c>
      <c r="I59" s="219" t="s">
        <v>11</v>
      </c>
      <c r="J59" s="213" t="s">
        <v>12</v>
      </c>
      <c r="K59" s="6" t="s">
        <v>13</v>
      </c>
      <c r="L59" s="7" t="s">
        <v>13</v>
      </c>
      <c r="M59" s="221" t="s">
        <v>14</v>
      </c>
      <c r="N59" s="213" t="s">
        <v>15</v>
      </c>
      <c r="O59" s="213" t="s">
        <v>16</v>
      </c>
      <c r="P59" s="213" t="s">
        <v>17</v>
      </c>
      <c r="Q59" s="217" t="s">
        <v>18</v>
      </c>
      <c r="R59" s="219" t="s">
        <v>20</v>
      </c>
      <c r="S59" s="223" t="s">
        <v>21</v>
      </c>
    </row>
    <row r="60" spans="1:19" ht="13.5" thickBot="1">
      <c r="A60" s="212"/>
      <c r="B60" s="214"/>
      <c r="C60" s="214"/>
      <c r="D60" s="214"/>
      <c r="E60" s="214"/>
      <c r="F60" s="214"/>
      <c r="G60" s="216"/>
      <c r="H60" s="218"/>
      <c r="I60" s="220"/>
      <c r="J60" s="214"/>
      <c r="K60" s="10" t="s">
        <v>22</v>
      </c>
      <c r="L60" s="11" t="s">
        <v>23</v>
      </c>
      <c r="M60" s="222"/>
      <c r="N60" s="214"/>
      <c r="O60" s="214"/>
      <c r="P60" s="214"/>
      <c r="Q60" s="218"/>
      <c r="R60" s="220"/>
      <c r="S60" s="176"/>
    </row>
    <row r="61" spans="1:19" ht="12.75">
      <c r="A61" s="14">
        <v>1</v>
      </c>
      <c r="B61" s="15" t="s">
        <v>295</v>
      </c>
      <c r="C61" s="17" t="s">
        <v>296</v>
      </c>
      <c r="D61" s="17" t="s">
        <v>297</v>
      </c>
      <c r="E61" s="17" t="s">
        <v>298</v>
      </c>
      <c r="F61" s="17" t="s">
        <v>45</v>
      </c>
      <c r="G61" s="179">
        <v>31</v>
      </c>
      <c r="H61" s="18" t="s">
        <v>300</v>
      </c>
      <c r="I61" s="19" t="s">
        <v>78</v>
      </c>
      <c r="J61" s="69" t="s">
        <v>301</v>
      </c>
      <c r="K61" s="21"/>
      <c r="L61" s="92"/>
      <c r="M61" s="98">
        <v>0.008761574074074074</v>
      </c>
      <c r="N61" s="89">
        <v>0.008611111111111111</v>
      </c>
      <c r="O61" s="89">
        <v>0.008715277777777778</v>
      </c>
      <c r="P61" s="89">
        <v>0.008923611111111111</v>
      </c>
      <c r="Q61" s="99">
        <v>0.008900462962962962</v>
      </c>
      <c r="R61" s="96" t="s">
        <v>302</v>
      </c>
      <c r="S61" s="71" t="s">
        <v>304</v>
      </c>
    </row>
    <row r="62" spans="1:19" ht="12.75">
      <c r="A62" s="28">
        <v>2</v>
      </c>
      <c r="B62" s="29" t="s">
        <v>305</v>
      </c>
      <c r="C62" s="30" t="s">
        <v>306</v>
      </c>
      <c r="D62" s="30" t="s">
        <v>307</v>
      </c>
      <c r="E62" s="31"/>
      <c r="F62" s="31" t="s">
        <v>32</v>
      </c>
      <c r="G62" s="181">
        <v>31</v>
      </c>
      <c r="H62" s="32" t="s">
        <v>308</v>
      </c>
      <c r="I62" s="33" t="s">
        <v>78</v>
      </c>
      <c r="J62" s="52" t="s">
        <v>309</v>
      </c>
      <c r="K62" s="50" t="s">
        <v>310</v>
      </c>
      <c r="L62" s="93" t="s">
        <v>310</v>
      </c>
      <c r="M62" s="100">
        <v>0.009328703703703704</v>
      </c>
      <c r="N62" s="90">
        <v>0.009328703703703704</v>
      </c>
      <c r="O62" s="90">
        <v>0.00949074074074074</v>
      </c>
      <c r="P62" s="90">
        <v>0.009583333333333334</v>
      </c>
      <c r="Q62" s="101">
        <v>0.009305555555555555</v>
      </c>
      <c r="R62" s="97" t="s">
        <v>277</v>
      </c>
      <c r="S62" s="72" t="s">
        <v>202</v>
      </c>
    </row>
    <row r="63" spans="1:19" ht="12.75">
      <c r="A63" s="42">
        <v>3</v>
      </c>
      <c r="B63" s="43" t="s">
        <v>311</v>
      </c>
      <c r="C63" s="44" t="s">
        <v>312</v>
      </c>
      <c r="D63" s="44" t="s">
        <v>313</v>
      </c>
      <c r="E63" s="44"/>
      <c r="F63" s="44" t="s">
        <v>32</v>
      </c>
      <c r="G63" s="182">
        <v>34</v>
      </c>
      <c r="H63" s="45" t="s">
        <v>315</v>
      </c>
      <c r="I63" s="46" t="s">
        <v>78</v>
      </c>
      <c r="J63" s="53" t="s">
        <v>316</v>
      </c>
      <c r="K63" s="50" t="s">
        <v>317</v>
      </c>
      <c r="L63" s="93" t="s">
        <v>318</v>
      </c>
      <c r="M63" s="100">
        <v>0.009722222222222222</v>
      </c>
      <c r="N63" s="90">
        <v>0.009525462962962963</v>
      </c>
      <c r="O63" s="90">
        <v>0.009837962962962963</v>
      </c>
      <c r="P63" s="90">
        <v>0.009756944444444445</v>
      </c>
      <c r="Q63" s="101">
        <v>0.009884259259259258</v>
      </c>
      <c r="R63" s="97" t="s">
        <v>320</v>
      </c>
      <c r="S63" s="72" t="s">
        <v>266</v>
      </c>
    </row>
    <row r="64" spans="1:19" ht="12.75">
      <c r="A64" s="48">
        <v>4</v>
      </c>
      <c r="B64" s="29" t="s">
        <v>321</v>
      </c>
      <c r="C64" s="30" t="s">
        <v>322</v>
      </c>
      <c r="D64" s="30" t="s">
        <v>323</v>
      </c>
      <c r="E64" s="31" t="s">
        <v>324</v>
      </c>
      <c r="F64" s="31" t="s">
        <v>32</v>
      </c>
      <c r="G64" s="181">
        <v>35</v>
      </c>
      <c r="H64" s="32" t="s">
        <v>326</v>
      </c>
      <c r="I64" s="33" t="s">
        <v>78</v>
      </c>
      <c r="J64" s="52" t="s">
        <v>327</v>
      </c>
      <c r="K64" s="50" t="s">
        <v>328</v>
      </c>
      <c r="L64" s="93" t="s">
        <v>329</v>
      </c>
      <c r="M64" s="100">
        <v>0.009710648148148147</v>
      </c>
      <c r="N64" s="90">
        <v>0.00951388888888889</v>
      </c>
      <c r="O64" s="90">
        <v>0.014733796296296295</v>
      </c>
      <c r="P64" s="90">
        <v>0.009884259259259258</v>
      </c>
      <c r="Q64" s="101">
        <v>0.010150462962962964</v>
      </c>
      <c r="R64" s="97" t="s">
        <v>331</v>
      </c>
      <c r="S64" s="72" t="s">
        <v>333</v>
      </c>
    </row>
    <row r="65" spans="1:19" ht="12.75">
      <c r="A65" s="49">
        <v>5</v>
      </c>
      <c r="B65" s="43" t="s">
        <v>334</v>
      </c>
      <c r="C65" s="44" t="s">
        <v>335</v>
      </c>
      <c r="D65" s="44"/>
      <c r="E65" s="44"/>
      <c r="F65" s="44" t="s">
        <v>336</v>
      </c>
      <c r="G65" s="182">
        <v>35</v>
      </c>
      <c r="H65" s="45"/>
      <c r="I65" s="46" t="s">
        <v>178</v>
      </c>
      <c r="J65" s="53" t="s">
        <v>337</v>
      </c>
      <c r="K65" s="50" t="s">
        <v>70</v>
      </c>
      <c r="L65" s="93" t="s">
        <v>70</v>
      </c>
      <c r="M65" s="100">
        <v>0.011307870370370371</v>
      </c>
      <c r="N65" s="90">
        <v>0.011388888888888888</v>
      </c>
      <c r="O65" s="90">
        <v>0.011180555555555556</v>
      </c>
      <c r="P65" s="90">
        <v>0.011226851851851854</v>
      </c>
      <c r="Q65" s="101"/>
      <c r="R65" s="97" t="s">
        <v>339</v>
      </c>
      <c r="S65" s="72" t="s">
        <v>341</v>
      </c>
    </row>
    <row r="66" spans="1:19" ht="12.75">
      <c r="A66" s="48">
        <v>6</v>
      </c>
      <c r="B66" s="29" t="s">
        <v>342</v>
      </c>
      <c r="C66" s="30" t="s">
        <v>343</v>
      </c>
      <c r="D66" s="30" t="s">
        <v>344</v>
      </c>
      <c r="E66" s="31"/>
      <c r="F66" s="31" t="s">
        <v>146</v>
      </c>
      <c r="G66" s="181">
        <v>35</v>
      </c>
      <c r="H66" s="32" t="s">
        <v>345</v>
      </c>
      <c r="I66" s="33" t="s">
        <v>178</v>
      </c>
      <c r="J66" s="52" t="s">
        <v>346</v>
      </c>
      <c r="K66" s="50" t="s">
        <v>150</v>
      </c>
      <c r="L66" s="93" t="s">
        <v>150</v>
      </c>
      <c r="M66" s="100">
        <v>0.011122685185185185</v>
      </c>
      <c r="N66" s="90">
        <v>0.011226851851851854</v>
      </c>
      <c r="O66" s="90">
        <v>0.011458333333333334</v>
      </c>
      <c r="P66" s="90">
        <v>0.01199074074074074</v>
      </c>
      <c r="Q66" s="101"/>
      <c r="R66" s="97" t="s">
        <v>347</v>
      </c>
      <c r="S66" s="72" t="s">
        <v>348</v>
      </c>
    </row>
    <row r="67" spans="1:19" ht="12.75">
      <c r="A67" s="49">
        <v>7</v>
      </c>
      <c r="B67" s="43" t="s">
        <v>350</v>
      </c>
      <c r="C67" s="30" t="s">
        <v>351</v>
      </c>
      <c r="D67" s="30" t="s">
        <v>352</v>
      </c>
      <c r="E67" s="44" t="s">
        <v>353</v>
      </c>
      <c r="F67" s="44" t="s">
        <v>354</v>
      </c>
      <c r="G67" s="182">
        <v>33</v>
      </c>
      <c r="H67" s="45" t="s">
        <v>46</v>
      </c>
      <c r="I67" s="46" t="s">
        <v>178</v>
      </c>
      <c r="J67" s="53" t="s">
        <v>356</v>
      </c>
      <c r="K67" s="50" t="s">
        <v>357</v>
      </c>
      <c r="L67" s="93" t="s">
        <v>358</v>
      </c>
      <c r="M67" s="100">
        <v>0.01144675925925926</v>
      </c>
      <c r="N67" s="90">
        <v>0.011481481481481483</v>
      </c>
      <c r="O67" s="90">
        <v>0.011527777777777777</v>
      </c>
      <c r="P67" s="90">
        <v>0.01136574074074074</v>
      </c>
      <c r="Q67" s="101"/>
      <c r="R67" s="97" t="s">
        <v>359</v>
      </c>
      <c r="S67" s="72" t="s">
        <v>348</v>
      </c>
    </row>
    <row r="68" spans="1:19" ht="12.75">
      <c r="A68" s="48">
        <v>8</v>
      </c>
      <c r="B68" s="29" t="s">
        <v>361</v>
      </c>
      <c r="C68" s="30" t="s">
        <v>362</v>
      </c>
      <c r="D68" s="30" t="s">
        <v>363</v>
      </c>
      <c r="E68" s="31"/>
      <c r="F68" s="31" t="s">
        <v>354</v>
      </c>
      <c r="G68" s="181">
        <v>34</v>
      </c>
      <c r="H68" s="32" t="s">
        <v>364</v>
      </c>
      <c r="I68" s="33" t="s">
        <v>178</v>
      </c>
      <c r="J68" s="52" t="s">
        <v>365</v>
      </c>
      <c r="K68" s="50" t="s">
        <v>366</v>
      </c>
      <c r="L68" s="93" t="s">
        <v>367</v>
      </c>
      <c r="M68" s="100">
        <v>0.011712962962962965</v>
      </c>
      <c r="N68" s="90">
        <v>0.011388888888888888</v>
      </c>
      <c r="O68" s="90">
        <v>0.011712962962962965</v>
      </c>
      <c r="P68" s="90">
        <v>0.012349537037037039</v>
      </c>
      <c r="Q68" s="101"/>
      <c r="R68" s="97" t="s">
        <v>338</v>
      </c>
      <c r="S68" s="72" t="s">
        <v>369</v>
      </c>
    </row>
    <row r="69" spans="1:19" ht="12.75">
      <c r="A69" s="49">
        <v>9</v>
      </c>
      <c r="B69" s="43" t="s">
        <v>371</v>
      </c>
      <c r="C69" s="30" t="s">
        <v>372</v>
      </c>
      <c r="D69" s="30" t="s">
        <v>373</v>
      </c>
      <c r="E69" s="44" t="s">
        <v>374</v>
      </c>
      <c r="F69" s="44" t="s">
        <v>86</v>
      </c>
      <c r="G69" s="182">
        <v>31</v>
      </c>
      <c r="H69" s="45" t="s">
        <v>375</v>
      </c>
      <c r="I69" s="46" t="s">
        <v>178</v>
      </c>
      <c r="J69" s="53" t="s">
        <v>376</v>
      </c>
      <c r="K69" s="50" t="s">
        <v>377</v>
      </c>
      <c r="L69" s="93" t="s">
        <v>378</v>
      </c>
      <c r="M69" s="100">
        <v>0.012118055555555556</v>
      </c>
      <c r="N69" s="90">
        <v>0.012048611111111112</v>
      </c>
      <c r="O69" s="90">
        <v>0.011979166666666666</v>
      </c>
      <c r="P69" s="90">
        <v>0.011504629629629629</v>
      </c>
      <c r="Q69" s="101"/>
      <c r="R69" s="97" t="s">
        <v>379</v>
      </c>
      <c r="S69" s="72" t="s">
        <v>380</v>
      </c>
    </row>
    <row r="70" spans="1:19" ht="12.75">
      <c r="A70" s="48">
        <v>10</v>
      </c>
      <c r="B70" s="29" t="s">
        <v>382</v>
      </c>
      <c r="C70" s="30" t="s">
        <v>383</v>
      </c>
      <c r="D70" s="30" t="s">
        <v>384</v>
      </c>
      <c r="E70" s="31"/>
      <c r="F70" s="31" t="s">
        <v>86</v>
      </c>
      <c r="G70" s="181">
        <v>35</v>
      </c>
      <c r="H70" s="32" t="s">
        <v>385</v>
      </c>
      <c r="I70" s="33" t="s">
        <v>178</v>
      </c>
      <c r="J70" s="52" t="s">
        <v>386</v>
      </c>
      <c r="K70" s="50" t="s">
        <v>387</v>
      </c>
      <c r="L70" s="93" t="s">
        <v>159</v>
      </c>
      <c r="M70" s="100">
        <v>0.011805555555555555</v>
      </c>
      <c r="N70" s="90">
        <v>0.011840277777777778</v>
      </c>
      <c r="O70" s="90">
        <v>0.011921296296296298</v>
      </c>
      <c r="P70" s="90">
        <v>0.01273148148148148</v>
      </c>
      <c r="Q70" s="101"/>
      <c r="R70" s="97" t="s">
        <v>388</v>
      </c>
      <c r="S70" s="72" t="s">
        <v>389</v>
      </c>
    </row>
    <row r="71" spans="1:19" ht="12.75">
      <c r="A71" s="49">
        <v>11</v>
      </c>
      <c r="B71" s="43" t="s">
        <v>391</v>
      </c>
      <c r="C71" s="30" t="s">
        <v>392</v>
      </c>
      <c r="D71" s="30" t="s">
        <v>393</v>
      </c>
      <c r="E71" s="44" t="s">
        <v>394</v>
      </c>
      <c r="F71" s="44" t="s">
        <v>32</v>
      </c>
      <c r="G71" s="182">
        <v>35</v>
      </c>
      <c r="H71" s="45" t="s">
        <v>395</v>
      </c>
      <c r="I71" s="46" t="s">
        <v>178</v>
      </c>
      <c r="J71" s="53" t="s">
        <v>396</v>
      </c>
      <c r="K71" s="50" t="s">
        <v>397</v>
      </c>
      <c r="L71" s="93" t="s">
        <v>398</v>
      </c>
      <c r="M71" s="100">
        <v>0.011851851851851851</v>
      </c>
      <c r="N71" s="90">
        <v>0.012256944444444444</v>
      </c>
      <c r="O71" s="90">
        <v>0.01244212962962963</v>
      </c>
      <c r="P71" s="90">
        <v>0.013078703703703703</v>
      </c>
      <c r="Q71" s="101"/>
      <c r="R71" s="97" t="s">
        <v>399</v>
      </c>
      <c r="S71" s="72" t="s">
        <v>401</v>
      </c>
    </row>
    <row r="72" spans="1:19" ht="12.75">
      <c r="A72" s="48">
        <v>12</v>
      </c>
      <c r="B72" s="29" t="s">
        <v>403</v>
      </c>
      <c r="C72" s="30" t="s">
        <v>404</v>
      </c>
      <c r="D72" s="30" t="s">
        <v>405</v>
      </c>
      <c r="E72" s="31" t="s">
        <v>406</v>
      </c>
      <c r="F72" s="31" t="s">
        <v>32</v>
      </c>
      <c r="G72" s="181">
        <v>31</v>
      </c>
      <c r="H72" s="32" t="s">
        <v>407</v>
      </c>
      <c r="I72" s="33" t="s">
        <v>178</v>
      </c>
      <c r="J72" s="52" t="s">
        <v>408</v>
      </c>
      <c r="K72" s="50" t="s">
        <v>409</v>
      </c>
      <c r="L72" s="93" t="s">
        <v>410</v>
      </c>
      <c r="M72" s="100">
        <v>0.012199074074074072</v>
      </c>
      <c r="N72" s="90">
        <v>0.012349537037037039</v>
      </c>
      <c r="O72" s="90">
        <v>0.012824074074074073</v>
      </c>
      <c r="P72" s="90">
        <v>0.013344907407407408</v>
      </c>
      <c r="Q72" s="101"/>
      <c r="R72" s="97" t="s">
        <v>411</v>
      </c>
      <c r="S72" s="72" t="s">
        <v>412</v>
      </c>
    </row>
    <row r="73" spans="1:19" ht="12.75">
      <c r="A73" s="49">
        <v>13</v>
      </c>
      <c r="B73" s="43" t="s">
        <v>414</v>
      </c>
      <c r="C73" s="44" t="s">
        <v>415</v>
      </c>
      <c r="D73" s="44" t="s">
        <v>416</v>
      </c>
      <c r="E73" s="44" t="s">
        <v>417</v>
      </c>
      <c r="F73" s="44" t="s">
        <v>32</v>
      </c>
      <c r="G73" s="182">
        <v>31</v>
      </c>
      <c r="H73" s="45" t="s">
        <v>418</v>
      </c>
      <c r="I73" s="46" t="s">
        <v>178</v>
      </c>
      <c r="J73" s="53" t="s">
        <v>419</v>
      </c>
      <c r="K73" s="50" t="s">
        <v>420</v>
      </c>
      <c r="L73" s="93" t="s">
        <v>421</v>
      </c>
      <c r="M73" s="100">
        <v>0.01244212962962963</v>
      </c>
      <c r="N73" s="90">
        <v>0.013043981481481483</v>
      </c>
      <c r="O73" s="90">
        <v>0.013148148148148147</v>
      </c>
      <c r="P73" s="90">
        <v>0.013101851851851852</v>
      </c>
      <c r="Q73" s="101"/>
      <c r="R73" s="97" t="s">
        <v>400</v>
      </c>
      <c r="S73" s="72" t="s">
        <v>422</v>
      </c>
    </row>
    <row r="74" spans="1:19" ht="12.75">
      <c r="A74" s="48">
        <v>14</v>
      </c>
      <c r="B74" s="29" t="s">
        <v>423</v>
      </c>
      <c r="C74" s="30" t="s">
        <v>424</v>
      </c>
      <c r="D74" s="30" t="s">
        <v>425</v>
      </c>
      <c r="E74" s="31"/>
      <c r="F74" s="31" t="s">
        <v>32</v>
      </c>
      <c r="G74" s="181">
        <v>31</v>
      </c>
      <c r="H74" s="32" t="s">
        <v>418</v>
      </c>
      <c r="I74" s="33" t="s">
        <v>178</v>
      </c>
      <c r="J74" s="52" t="s">
        <v>426</v>
      </c>
      <c r="K74" s="50" t="s">
        <v>427</v>
      </c>
      <c r="L74" s="93" t="s">
        <v>428</v>
      </c>
      <c r="M74" s="100">
        <v>0.010023148148148147</v>
      </c>
      <c r="N74" s="90">
        <v>0.010011574074074074</v>
      </c>
      <c r="O74" s="90">
        <v>0.009988425925925927</v>
      </c>
      <c r="P74" s="90">
        <v>0.02542824074074074</v>
      </c>
      <c r="Q74" s="101"/>
      <c r="R74" s="97" t="s">
        <v>430</v>
      </c>
      <c r="S74" s="72" t="s">
        <v>431</v>
      </c>
    </row>
    <row r="75" spans="1:19" ht="13.5" thickBot="1">
      <c r="A75" s="54" t="s">
        <v>211</v>
      </c>
      <c r="B75" s="55" t="s">
        <v>432</v>
      </c>
      <c r="C75" s="56" t="s">
        <v>433</v>
      </c>
      <c r="D75" s="56" t="s">
        <v>434</v>
      </c>
      <c r="E75" s="56" t="s">
        <v>435</v>
      </c>
      <c r="F75" s="56" t="s">
        <v>238</v>
      </c>
      <c r="G75" s="183">
        <v>31</v>
      </c>
      <c r="H75" s="57" t="s">
        <v>436</v>
      </c>
      <c r="I75" s="58" t="s">
        <v>239</v>
      </c>
      <c r="J75" s="59" t="s">
        <v>437</v>
      </c>
      <c r="K75" s="60" t="s">
        <v>70</v>
      </c>
      <c r="L75" s="94" t="s">
        <v>70</v>
      </c>
      <c r="M75" s="102">
        <v>0.017893518518518517</v>
      </c>
      <c r="N75" s="91">
        <v>0.018472222222222223</v>
      </c>
      <c r="O75" s="91"/>
      <c r="P75" s="91"/>
      <c r="Q75" s="103"/>
      <c r="R75" s="12" t="s">
        <v>438</v>
      </c>
      <c r="S75" s="13" t="s">
        <v>439</v>
      </c>
    </row>
    <row r="76" ht="12.75">
      <c r="A76" s="67" t="s">
        <v>440</v>
      </c>
    </row>
    <row r="79" ht="12.75" customHeight="1" thickBot="1">
      <c r="A79" s="78" t="s">
        <v>441</v>
      </c>
    </row>
    <row r="80" spans="1:18" ht="12.75">
      <c r="A80" s="211" t="s">
        <v>3</v>
      </c>
      <c r="B80" s="213" t="s">
        <v>4</v>
      </c>
      <c r="C80" s="213" t="s">
        <v>5</v>
      </c>
      <c r="D80" s="213" t="s">
        <v>6</v>
      </c>
      <c r="E80" s="213" t="s">
        <v>7</v>
      </c>
      <c r="F80" s="213" t="s">
        <v>8</v>
      </c>
      <c r="G80" s="215" t="s">
        <v>9</v>
      </c>
      <c r="H80" s="217" t="s">
        <v>10</v>
      </c>
      <c r="I80" s="219" t="s">
        <v>11</v>
      </c>
      <c r="J80" s="213" t="s">
        <v>12</v>
      </c>
      <c r="K80" s="6" t="s">
        <v>13</v>
      </c>
      <c r="L80" s="7" t="s">
        <v>13</v>
      </c>
      <c r="M80" s="221" t="s">
        <v>14</v>
      </c>
      <c r="N80" s="213" t="s">
        <v>15</v>
      </c>
      <c r="O80" s="213" t="s">
        <v>16</v>
      </c>
      <c r="P80" s="213" t="s">
        <v>17</v>
      </c>
      <c r="Q80" s="213" t="s">
        <v>20</v>
      </c>
      <c r="R80" s="223" t="s">
        <v>21</v>
      </c>
    </row>
    <row r="81" spans="1:18" ht="13.5" thickBot="1">
      <c r="A81" s="212"/>
      <c r="B81" s="214"/>
      <c r="C81" s="214"/>
      <c r="D81" s="214"/>
      <c r="E81" s="214"/>
      <c r="F81" s="214"/>
      <c r="G81" s="216"/>
      <c r="H81" s="218"/>
      <c r="I81" s="220"/>
      <c r="J81" s="214"/>
      <c r="K81" s="10" t="s">
        <v>22</v>
      </c>
      <c r="L81" s="11" t="s">
        <v>23</v>
      </c>
      <c r="M81" s="222"/>
      <c r="N81" s="214"/>
      <c r="O81" s="214"/>
      <c r="P81" s="214"/>
      <c r="Q81" s="214"/>
      <c r="R81" s="176"/>
    </row>
    <row r="82" spans="1:18" ht="12.75">
      <c r="A82" s="14">
        <v>1</v>
      </c>
      <c r="B82" s="15" t="s">
        <v>442</v>
      </c>
      <c r="C82" s="16" t="s">
        <v>443</v>
      </c>
      <c r="D82" s="16" t="s">
        <v>444</v>
      </c>
      <c r="E82" s="17" t="s">
        <v>220</v>
      </c>
      <c r="F82" s="17" t="s">
        <v>32</v>
      </c>
      <c r="G82" s="179">
        <v>45</v>
      </c>
      <c r="H82" s="18" t="s">
        <v>446</v>
      </c>
      <c r="I82" s="19" t="s">
        <v>178</v>
      </c>
      <c r="J82" s="69" t="s">
        <v>447</v>
      </c>
      <c r="K82" s="21"/>
      <c r="L82" s="92"/>
      <c r="M82" s="98">
        <v>0.010081018518518519</v>
      </c>
      <c r="N82" s="89">
        <v>0.009560185185185185</v>
      </c>
      <c r="O82" s="89">
        <v>0.009317129629629628</v>
      </c>
      <c r="P82" s="99">
        <v>0.009606481481481481</v>
      </c>
      <c r="Q82" s="96" t="s">
        <v>268</v>
      </c>
      <c r="R82" s="71" t="s">
        <v>448</v>
      </c>
    </row>
    <row r="83" spans="1:18" ht="12.75">
      <c r="A83" s="28">
        <v>2</v>
      </c>
      <c r="B83" s="29" t="s">
        <v>449</v>
      </c>
      <c r="C83" s="31" t="s">
        <v>450</v>
      </c>
      <c r="D83" s="31" t="s">
        <v>451</v>
      </c>
      <c r="E83" s="31" t="s">
        <v>452</v>
      </c>
      <c r="F83" s="31" t="s">
        <v>354</v>
      </c>
      <c r="G83" s="181">
        <v>42</v>
      </c>
      <c r="H83" s="32" t="s">
        <v>454</v>
      </c>
      <c r="I83" s="33" t="s">
        <v>178</v>
      </c>
      <c r="J83" s="52" t="s">
        <v>455</v>
      </c>
      <c r="K83" s="50" t="s">
        <v>456</v>
      </c>
      <c r="L83" s="93" t="s">
        <v>456</v>
      </c>
      <c r="M83" s="100">
        <v>0.009942129629629629</v>
      </c>
      <c r="N83" s="90">
        <v>0.009571759259259259</v>
      </c>
      <c r="O83" s="90">
        <v>0.009791666666666666</v>
      </c>
      <c r="P83" s="101">
        <v>0.009432870370370371</v>
      </c>
      <c r="Q83" s="97" t="s">
        <v>286</v>
      </c>
      <c r="R83" s="72" t="s">
        <v>459</v>
      </c>
    </row>
    <row r="84" spans="1:18" ht="12.75">
      <c r="A84" s="42">
        <v>3</v>
      </c>
      <c r="B84" s="43" t="s">
        <v>460</v>
      </c>
      <c r="C84" s="44" t="s">
        <v>461</v>
      </c>
      <c r="D84" s="44" t="s">
        <v>462</v>
      </c>
      <c r="E84" s="44" t="s">
        <v>463</v>
      </c>
      <c r="F84" s="44" t="s">
        <v>464</v>
      </c>
      <c r="G84" s="182">
        <v>40</v>
      </c>
      <c r="H84" s="45" t="s">
        <v>466</v>
      </c>
      <c r="I84" s="46" t="s">
        <v>178</v>
      </c>
      <c r="J84" s="53" t="s">
        <v>467</v>
      </c>
      <c r="K84" s="50" t="s">
        <v>468</v>
      </c>
      <c r="L84" s="93" t="s">
        <v>469</v>
      </c>
      <c r="M84" s="100">
        <v>0.009675925925925926</v>
      </c>
      <c r="N84" s="90">
        <v>0.009733796296296298</v>
      </c>
      <c r="O84" s="90">
        <v>0.009745370370370371</v>
      </c>
      <c r="P84" s="101">
        <v>0.0096875</v>
      </c>
      <c r="Q84" s="97" t="s">
        <v>459</v>
      </c>
      <c r="R84" s="72" t="s">
        <v>330</v>
      </c>
    </row>
    <row r="85" spans="1:18" ht="12.75">
      <c r="A85" s="48" t="s">
        <v>472</v>
      </c>
      <c r="B85" s="29" t="s">
        <v>473</v>
      </c>
      <c r="C85" s="31" t="s">
        <v>474</v>
      </c>
      <c r="D85" s="31"/>
      <c r="E85" s="31"/>
      <c r="F85" s="31" t="s">
        <v>475</v>
      </c>
      <c r="G85" s="181">
        <v>14</v>
      </c>
      <c r="H85" s="32" t="s">
        <v>418</v>
      </c>
      <c r="I85" s="33" t="s">
        <v>178</v>
      </c>
      <c r="J85" s="52" t="s">
        <v>476</v>
      </c>
      <c r="K85" s="50" t="s">
        <v>477</v>
      </c>
      <c r="L85" s="93" t="s">
        <v>478</v>
      </c>
      <c r="M85" s="100">
        <v>0.010717592592592593</v>
      </c>
      <c r="N85" s="90">
        <v>0.010891203703703703</v>
      </c>
      <c r="O85" s="90">
        <v>0.010787037037037038</v>
      </c>
      <c r="P85" s="101">
        <v>0.010891203703703703</v>
      </c>
      <c r="Q85" s="97" t="s">
        <v>479</v>
      </c>
      <c r="R85" s="72" t="s">
        <v>480</v>
      </c>
    </row>
    <row r="86" spans="1:18" ht="12.75">
      <c r="A86" s="49">
        <v>4</v>
      </c>
      <c r="B86" s="43" t="s">
        <v>481</v>
      </c>
      <c r="C86" s="30" t="s">
        <v>482</v>
      </c>
      <c r="D86" s="30" t="s">
        <v>483</v>
      </c>
      <c r="E86" s="44"/>
      <c r="F86" s="44" t="s">
        <v>484</v>
      </c>
      <c r="G86" s="182">
        <v>42</v>
      </c>
      <c r="H86" s="45" t="s">
        <v>485</v>
      </c>
      <c r="I86" s="46" t="s">
        <v>178</v>
      </c>
      <c r="J86" s="53" t="s">
        <v>486</v>
      </c>
      <c r="K86" s="50" t="s">
        <v>487</v>
      </c>
      <c r="L86" s="93" t="s">
        <v>488</v>
      </c>
      <c r="M86" s="100">
        <v>0.01076388888888889</v>
      </c>
      <c r="N86" s="90">
        <v>0.010902777777777777</v>
      </c>
      <c r="O86" s="90">
        <v>0.010775462962962964</v>
      </c>
      <c r="P86" s="101">
        <v>0.010960648148148148</v>
      </c>
      <c r="Q86" s="97" t="s">
        <v>489</v>
      </c>
      <c r="R86" s="72" t="s">
        <v>490</v>
      </c>
    </row>
    <row r="87" spans="1:18" ht="12.75">
      <c r="A87" s="48">
        <v>5</v>
      </c>
      <c r="B87" s="29" t="s">
        <v>491</v>
      </c>
      <c r="C87" s="30" t="s">
        <v>492</v>
      </c>
      <c r="D87" s="30" t="s">
        <v>493</v>
      </c>
      <c r="E87" s="31" t="s">
        <v>374</v>
      </c>
      <c r="F87" s="31" t="s">
        <v>86</v>
      </c>
      <c r="G87" s="181">
        <v>42</v>
      </c>
      <c r="H87" s="32" t="s">
        <v>494</v>
      </c>
      <c r="I87" s="33" t="s">
        <v>178</v>
      </c>
      <c r="J87" s="52" t="s">
        <v>495</v>
      </c>
      <c r="K87" s="50" t="s">
        <v>496</v>
      </c>
      <c r="L87" s="93" t="s">
        <v>497</v>
      </c>
      <c r="M87" s="100">
        <v>0.011805555555555555</v>
      </c>
      <c r="N87" s="90">
        <v>0.011932870370370371</v>
      </c>
      <c r="O87" s="90">
        <v>0.01266203703703704</v>
      </c>
      <c r="P87" s="101">
        <v>0.012118055555555556</v>
      </c>
      <c r="Q87" s="97" t="s">
        <v>388</v>
      </c>
      <c r="R87" s="72" t="s">
        <v>498</v>
      </c>
    </row>
    <row r="88" spans="1:18" ht="12.75">
      <c r="A88" s="49">
        <v>6</v>
      </c>
      <c r="B88" s="43" t="s">
        <v>499</v>
      </c>
      <c r="C88" s="44" t="s">
        <v>500</v>
      </c>
      <c r="D88" s="44" t="s">
        <v>501</v>
      </c>
      <c r="E88" s="44" t="s">
        <v>502</v>
      </c>
      <c r="F88" s="44" t="s">
        <v>475</v>
      </c>
      <c r="G88" s="182">
        <v>40</v>
      </c>
      <c r="H88" s="45" t="s">
        <v>418</v>
      </c>
      <c r="I88" s="46" t="s">
        <v>178</v>
      </c>
      <c r="J88" s="53" t="s">
        <v>503</v>
      </c>
      <c r="K88" s="50" t="s">
        <v>504</v>
      </c>
      <c r="L88" s="93" t="s">
        <v>159</v>
      </c>
      <c r="M88" s="100">
        <v>0.011388888888888888</v>
      </c>
      <c r="N88" s="90">
        <v>0.011793981481481482</v>
      </c>
      <c r="O88" s="90">
        <v>0.012060185185185186</v>
      </c>
      <c r="P88" s="101">
        <v>0.01392361111111111</v>
      </c>
      <c r="Q88" s="97" t="s">
        <v>338</v>
      </c>
      <c r="R88" s="72" t="s">
        <v>505</v>
      </c>
    </row>
    <row r="89" spans="1:18" ht="12.75">
      <c r="A89" s="48">
        <v>7</v>
      </c>
      <c r="B89" s="29" t="s">
        <v>506</v>
      </c>
      <c r="C89" s="30" t="s">
        <v>507</v>
      </c>
      <c r="D89" s="30" t="s">
        <v>508</v>
      </c>
      <c r="E89" s="31"/>
      <c r="F89" s="31" t="s">
        <v>32</v>
      </c>
      <c r="G89" s="181">
        <v>44</v>
      </c>
      <c r="H89" s="32" t="s">
        <v>510</v>
      </c>
      <c r="I89" s="33" t="s">
        <v>209</v>
      </c>
      <c r="J89" s="52" t="s">
        <v>511</v>
      </c>
      <c r="K89" s="50" t="s">
        <v>70</v>
      </c>
      <c r="L89" s="93" t="s">
        <v>70</v>
      </c>
      <c r="M89" s="100">
        <v>0.0125</v>
      </c>
      <c r="N89" s="90">
        <v>0.013368055555555557</v>
      </c>
      <c r="O89" s="90">
        <v>0.013078703703703703</v>
      </c>
      <c r="P89" s="101"/>
      <c r="Q89" s="97" t="s">
        <v>512</v>
      </c>
      <c r="R89" s="72" t="s">
        <v>513</v>
      </c>
    </row>
    <row r="90" spans="1:18" ht="12.75">
      <c r="A90" s="49">
        <v>8</v>
      </c>
      <c r="B90" s="43" t="s">
        <v>514</v>
      </c>
      <c r="C90" s="44" t="s">
        <v>515</v>
      </c>
      <c r="D90" s="44" t="s">
        <v>516</v>
      </c>
      <c r="E90" s="44" t="s">
        <v>517</v>
      </c>
      <c r="F90" s="44" t="s">
        <v>464</v>
      </c>
      <c r="G90" s="182">
        <v>49</v>
      </c>
      <c r="H90" s="45" t="s">
        <v>519</v>
      </c>
      <c r="I90" s="46" t="s">
        <v>209</v>
      </c>
      <c r="J90" s="53" t="s">
        <v>520</v>
      </c>
      <c r="K90" s="50" t="s">
        <v>521</v>
      </c>
      <c r="L90" s="93" t="s">
        <v>521</v>
      </c>
      <c r="M90" s="100">
        <v>0.013229166666666667</v>
      </c>
      <c r="N90" s="90">
        <v>0.014143518518518519</v>
      </c>
      <c r="O90" s="90">
        <v>0.01503472222222222</v>
      </c>
      <c r="P90" s="101"/>
      <c r="Q90" s="97" t="s">
        <v>522</v>
      </c>
      <c r="R90" s="72" t="s">
        <v>523</v>
      </c>
    </row>
    <row r="91" spans="1:18" ht="12.75">
      <c r="A91" s="48">
        <v>9</v>
      </c>
      <c r="B91" s="29" t="s">
        <v>524</v>
      </c>
      <c r="C91" s="30" t="s">
        <v>525</v>
      </c>
      <c r="D91" s="30" t="s">
        <v>526</v>
      </c>
      <c r="E91" s="31" t="s">
        <v>527</v>
      </c>
      <c r="F91" s="31" t="s">
        <v>238</v>
      </c>
      <c r="G91" s="181">
        <v>41</v>
      </c>
      <c r="H91" s="32" t="s">
        <v>529</v>
      </c>
      <c r="I91" s="33" t="s">
        <v>209</v>
      </c>
      <c r="J91" s="52" t="s">
        <v>530</v>
      </c>
      <c r="K91" s="50" t="s">
        <v>531</v>
      </c>
      <c r="L91" s="93" t="s">
        <v>470</v>
      </c>
      <c r="M91" s="100">
        <v>0.016863425925925928</v>
      </c>
      <c r="N91" s="90">
        <v>0.017407407407407406</v>
      </c>
      <c r="O91" s="90">
        <v>0.017870370370370373</v>
      </c>
      <c r="P91" s="101"/>
      <c r="Q91" s="97" t="s">
        <v>532</v>
      </c>
      <c r="R91" s="72" t="s">
        <v>533</v>
      </c>
    </row>
    <row r="92" spans="1:18" ht="13.5" thickBot="1">
      <c r="A92" s="54" t="s">
        <v>211</v>
      </c>
      <c r="B92" s="55" t="s">
        <v>534</v>
      </c>
      <c r="C92" s="79" t="s">
        <v>535</v>
      </c>
      <c r="D92" s="79" t="s">
        <v>536</v>
      </c>
      <c r="E92" s="56" t="s">
        <v>537</v>
      </c>
      <c r="F92" s="56" t="s">
        <v>484</v>
      </c>
      <c r="G92" s="183">
        <v>49</v>
      </c>
      <c r="H92" s="57" t="s">
        <v>538</v>
      </c>
      <c r="I92" s="58"/>
      <c r="J92" s="59"/>
      <c r="K92" s="80"/>
      <c r="L92" s="95"/>
      <c r="M92" s="104"/>
      <c r="N92" s="88"/>
      <c r="O92" s="88"/>
      <c r="P92" s="105"/>
      <c r="Q92" s="12"/>
      <c r="R92" s="13"/>
    </row>
    <row r="93" ht="12.75">
      <c r="A93" s="67" t="s">
        <v>539</v>
      </c>
    </row>
    <row r="96" ht="12.75" customHeight="1" thickBot="1">
      <c r="A96" s="82" t="s">
        <v>540</v>
      </c>
    </row>
    <row r="97" spans="1:17" ht="12.75">
      <c r="A97" s="211" t="s">
        <v>3</v>
      </c>
      <c r="B97" s="213" t="s">
        <v>4</v>
      </c>
      <c r="C97" s="213" t="s">
        <v>5</v>
      </c>
      <c r="D97" s="213" t="s">
        <v>6</v>
      </c>
      <c r="E97" s="213" t="s">
        <v>7</v>
      </c>
      <c r="F97" s="213" t="s">
        <v>8</v>
      </c>
      <c r="G97" s="215" t="s">
        <v>9</v>
      </c>
      <c r="H97" s="217" t="s">
        <v>10</v>
      </c>
      <c r="I97" s="219" t="s">
        <v>11</v>
      </c>
      <c r="J97" s="213" t="s">
        <v>12</v>
      </c>
      <c r="K97" s="6" t="s">
        <v>13</v>
      </c>
      <c r="L97" s="7" t="s">
        <v>13</v>
      </c>
      <c r="M97" s="221" t="s">
        <v>14</v>
      </c>
      <c r="N97" s="213" t="s">
        <v>15</v>
      </c>
      <c r="O97" s="213" t="s">
        <v>16</v>
      </c>
      <c r="P97" s="213" t="s">
        <v>20</v>
      </c>
      <c r="Q97" s="223" t="s">
        <v>21</v>
      </c>
    </row>
    <row r="98" spans="1:17" ht="13.5" thickBot="1">
      <c r="A98" s="212"/>
      <c r="B98" s="214"/>
      <c r="C98" s="214"/>
      <c r="D98" s="214"/>
      <c r="E98" s="214"/>
      <c r="F98" s="214"/>
      <c r="G98" s="216"/>
      <c r="H98" s="218"/>
      <c r="I98" s="220"/>
      <c r="J98" s="214"/>
      <c r="K98" s="10" t="s">
        <v>22</v>
      </c>
      <c r="L98" s="11" t="s">
        <v>23</v>
      </c>
      <c r="M98" s="222"/>
      <c r="N98" s="214"/>
      <c r="O98" s="214"/>
      <c r="P98" s="214"/>
      <c r="Q98" s="176"/>
    </row>
    <row r="99" spans="1:17" ht="12.75">
      <c r="A99" s="14">
        <v>1</v>
      </c>
      <c r="B99" s="15" t="s">
        <v>541</v>
      </c>
      <c r="C99" s="17" t="s">
        <v>542</v>
      </c>
      <c r="D99" s="17" t="s">
        <v>543</v>
      </c>
      <c r="E99" s="17" t="s">
        <v>537</v>
      </c>
      <c r="F99" s="17" t="s">
        <v>484</v>
      </c>
      <c r="G99" s="179">
        <v>56</v>
      </c>
      <c r="H99" s="18" t="s">
        <v>545</v>
      </c>
      <c r="I99" s="19" t="s">
        <v>209</v>
      </c>
      <c r="J99" s="69" t="s">
        <v>546</v>
      </c>
      <c r="K99" s="21"/>
      <c r="L99" s="92"/>
      <c r="M99" s="98">
        <v>0.010150462962962964</v>
      </c>
      <c r="N99" s="89">
        <v>0.009722222222222222</v>
      </c>
      <c r="O99" s="99">
        <v>0.010034722222222221</v>
      </c>
      <c r="P99" s="96" t="s">
        <v>319</v>
      </c>
      <c r="Q99" s="71" t="s">
        <v>547</v>
      </c>
    </row>
    <row r="100" spans="1:17" ht="12.75">
      <c r="A100" s="28">
        <v>2</v>
      </c>
      <c r="B100" s="29" t="s">
        <v>548</v>
      </c>
      <c r="C100" s="30" t="s">
        <v>549</v>
      </c>
      <c r="D100" s="30" t="s">
        <v>550</v>
      </c>
      <c r="E100" s="31" t="s">
        <v>551</v>
      </c>
      <c r="F100" s="31" t="s">
        <v>552</v>
      </c>
      <c r="G100" s="181">
        <v>52</v>
      </c>
      <c r="H100" s="32" t="s">
        <v>554</v>
      </c>
      <c r="I100" s="33" t="s">
        <v>209</v>
      </c>
      <c r="J100" s="52" t="s">
        <v>555</v>
      </c>
      <c r="K100" s="50" t="s">
        <v>556</v>
      </c>
      <c r="L100" s="93" t="s">
        <v>556</v>
      </c>
      <c r="M100" s="100">
        <v>0.010162037037037037</v>
      </c>
      <c r="N100" s="90">
        <v>0.010150462962962964</v>
      </c>
      <c r="O100" s="101">
        <v>0.010266203703703703</v>
      </c>
      <c r="P100" s="97" t="s">
        <v>332</v>
      </c>
      <c r="Q100" s="72" t="s">
        <v>557</v>
      </c>
    </row>
    <row r="101" spans="1:17" ht="12.75">
      <c r="A101" s="42">
        <v>3</v>
      </c>
      <c r="B101" s="43" t="s">
        <v>558</v>
      </c>
      <c r="C101" s="44" t="s">
        <v>559</v>
      </c>
      <c r="D101" s="44" t="s">
        <v>560</v>
      </c>
      <c r="E101" s="44" t="s">
        <v>551</v>
      </c>
      <c r="F101" s="44" t="s">
        <v>552</v>
      </c>
      <c r="G101" s="182">
        <v>50</v>
      </c>
      <c r="H101" s="45" t="s">
        <v>562</v>
      </c>
      <c r="I101" s="46" t="s">
        <v>209</v>
      </c>
      <c r="J101" s="53" t="s">
        <v>563</v>
      </c>
      <c r="K101" s="50" t="s">
        <v>564</v>
      </c>
      <c r="L101" s="93" t="s">
        <v>565</v>
      </c>
      <c r="M101" s="100">
        <v>0.010231481481481482</v>
      </c>
      <c r="N101" s="90">
        <v>0.010231481481481482</v>
      </c>
      <c r="O101" s="101">
        <v>0.010497685185185186</v>
      </c>
      <c r="P101" s="97" t="s">
        <v>566</v>
      </c>
      <c r="Q101" s="72" t="s">
        <v>567</v>
      </c>
    </row>
    <row r="102" spans="1:17" ht="12.75">
      <c r="A102" s="48">
        <v>4</v>
      </c>
      <c r="B102" s="29" t="s">
        <v>568</v>
      </c>
      <c r="C102" s="31" t="s">
        <v>569</v>
      </c>
      <c r="D102" s="31" t="s">
        <v>570</v>
      </c>
      <c r="E102" s="31" t="s">
        <v>571</v>
      </c>
      <c r="F102" s="31" t="s">
        <v>484</v>
      </c>
      <c r="G102" s="181">
        <v>50</v>
      </c>
      <c r="H102" s="32" t="s">
        <v>573</v>
      </c>
      <c r="I102" s="33" t="s">
        <v>209</v>
      </c>
      <c r="J102" s="52" t="s">
        <v>574</v>
      </c>
      <c r="K102" s="50" t="s">
        <v>575</v>
      </c>
      <c r="L102" s="93" t="s">
        <v>576</v>
      </c>
      <c r="M102" s="100">
        <v>0.01119212962962963</v>
      </c>
      <c r="N102" s="90">
        <v>0.011122685185185185</v>
      </c>
      <c r="O102" s="101">
        <v>0.011238425925925928</v>
      </c>
      <c r="P102" s="97" t="s">
        <v>347</v>
      </c>
      <c r="Q102" s="72" t="s">
        <v>339</v>
      </c>
    </row>
    <row r="103" spans="1:17" ht="12.75">
      <c r="A103" s="49">
        <v>5</v>
      </c>
      <c r="B103" s="43" t="s">
        <v>579</v>
      </c>
      <c r="C103" s="30" t="s">
        <v>580</v>
      </c>
      <c r="D103" s="30" t="s">
        <v>581</v>
      </c>
      <c r="E103" s="44"/>
      <c r="F103" s="44" t="s">
        <v>86</v>
      </c>
      <c r="G103" s="182">
        <v>52</v>
      </c>
      <c r="H103" s="45" t="s">
        <v>221</v>
      </c>
      <c r="I103" s="46" t="s">
        <v>209</v>
      </c>
      <c r="J103" s="53" t="s">
        <v>582</v>
      </c>
      <c r="K103" s="50" t="s">
        <v>583</v>
      </c>
      <c r="L103" s="93" t="s">
        <v>456</v>
      </c>
      <c r="M103" s="100">
        <v>0.011226851851851854</v>
      </c>
      <c r="N103" s="90">
        <v>0.011238425925925928</v>
      </c>
      <c r="O103" s="101">
        <v>0.011261574074074071</v>
      </c>
      <c r="P103" s="97" t="s">
        <v>340</v>
      </c>
      <c r="Q103" s="72" t="s">
        <v>578</v>
      </c>
    </row>
    <row r="104" spans="1:17" ht="12.75">
      <c r="A104" s="48">
        <v>6</v>
      </c>
      <c r="B104" s="29" t="s">
        <v>584</v>
      </c>
      <c r="C104" s="31" t="s">
        <v>585</v>
      </c>
      <c r="D104" s="31" t="s">
        <v>586</v>
      </c>
      <c r="E104" s="31" t="s">
        <v>502</v>
      </c>
      <c r="F104" s="31" t="s">
        <v>475</v>
      </c>
      <c r="G104" s="181">
        <v>60</v>
      </c>
      <c r="H104" s="32" t="s">
        <v>588</v>
      </c>
      <c r="I104" s="33" t="s">
        <v>209</v>
      </c>
      <c r="J104" s="52" t="s">
        <v>589</v>
      </c>
      <c r="K104" s="50" t="s">
        <v>590</v>
      </c>
      <c r="L104" s="93" t="s">
        <v>591</v>
      </c>
      <c r="M104" s="100">
        <v>0.012349537037037039</v>
      </c>
      <c r="N104" s="90">
        <v>0.012800925925925926</v>
      </c>
      <c r="O104" s="101">
        <v>0.013275462962962963</v>
      </c>
      <c r="P104" s="97" t="s">
        <v>368</v>
      </c>
      <c r="Q104" s="72" t="s">
        <v>592</v>
      </c>
    </row>
    <row r="105" spans="1:17" ht="13.5" thickBot="1">
      <c r="A105" s="54">
        <v>7</v>
      </c>
      <c r="B105" s="55" t="s">
        <v>593</v>
      </c>
      <c r="C105" s="56" t="s">
        <v>594</v>
      </c>
      <c r="D105" s="56" t="s">
        <v>595</v>
      </c>
      <c r="E105" s="56" t="s">
        <v>551</v>
      </c>
      <c r="F105" s="56" t="s">
        <v>552</v>
      </c>
      <c r="G105" s="183">
        <v>54</v>
      </c>
      <c r="H105" s="57" t="s">
        <v>597</v>
      </c>
      <c r="I105" s="58" t="s">
        <v>239</v>
      </c>
      <c r="J105" s="59" t="s">
        <v>598</v>
      </c>
      <c r="K105" s="60" t="s">
        <v>70</v>
      </c>
      <c r="L105" s="94" t="s">
        <v>70</v>
      </c>
      <c r="M105" s="102">
        <v>0.01673611111111111</v>
      </c>
      <c r="N105" s="91">
        <v>0.014490740740740742</v>
      </c>
      <c r="O105" s="103"/>
      <c r="P105" s="12" t="s">
        <v>599</v>
      </c>
      <c r="Q105" s="13" t="s">
        <v>600</v>
      </c>
    </row>
    <row r="106" ht="12.75">
      <c r="A106" s="67" t="s">
        <v>601</v>
      </c>
    </row>
    <row r="109" ht="12.75" customHeight="1" thickBot="1">
      <c r="A109" s="83" t="s">
        <v>602</v>
      </c>
    </row>
    <row r="110" spans="1:18" ht="12.75">
      <c r="A110" s="211" t="s">
        <v>3</v>
      </c>
      <c r="B110" s="213" t="s">
        <v>4</v>
      </c>
      <c r="C110" s="213" t="s">
        <v>5</v>
      </c>
      <c r="D110" s="213" t="s">
        <v>6</v>
      </c>
      <c r="E110" s="213" t="s">
        <v>7</v>
      </c>
      <c r="F110" s="213" t="s">
        <v>8</v>
      </c>
      <c r="G110" s="215" t="s">
        <v>9</v>
      </c>
      <c r="H110" s="217" t="s">
        <v>10</v>
      </c>
      <c r="I110" s="219" t="s">
        <v>11</v>
      </c>
      <c r="J110" s="213" t="s">
        <v>12</v>
      </c>
      <c r="K110" s="6" t="s">
        <v>13</v>
      </c>
      <c r="L110" s="7" t="s">
        <v>13</v>
      </c>
      <c r="M110" s="221" t="s">
        <v>14</v>
      </c>
      <c r="N110" s="213" t="s">
        <v>15</v>
      </c>
      <c r="O110" s="213" t="s">
        <v>16</v>
      </c>
      <c r="P110" s="213" t="s">
        <v>17</v>
      </c>
      <c r="Q110" s="213" t="s">
        <v>20</v>
      </c>
      <c r="R110" s="223" t="s">
        <v>21</v>
      </c>
    </row>
    <row r="111" spans="1:18" ht="13.5" thickBot="1">
      <c r="A111" s="212"/>
      <c r="B111" s="214"/>
      <c r="C111" s="214"/>
      <c r="D111" s="214"/>
      <c r="E111" s="214"/>
      <c r="F111" s="214"/>
      <c r="G111" s="216"/>
      <c r="H111" s="218"/>
      <c r="I111" s="220"/>
      <c r="J111" s="214"/>
      <c r="K111" s="10" t="s">
        <v>22</v>
      </c>
      <c r="L111" s="11" t="s">
        <v>23</v>
      </c>
      <c r="M111" s="222"/>
      <c r="N111" s="214"/>
      <c r="O111" s="214"/>
      <c r="P111" s="214"/>
      <c r="Q111" s="214"/>
      <c r="R111" s="176"/>
    </row>
    <row r="112" spans="1:18" ht="12.75">
      <c r="A112" s="14">
        <v>1</v>
      </c>
      <c r="B112" s="15" t="s">
        <v>247</v>
      </c>
      <c r="C112" s="16" t="s">
        <v>603</v>
      </c>
      <c r="D112" s="16" t="s">
        <v>604</v>
      </c>
      <c r="E112" s="17"/>
      <c r="F112" s="17" t="s">
        <v>86</v>
      </c>
      <c r="G112" s="179">
        <v>21</v>
      </c>
      <c r="H112" s="18" t="s">
        <v>605</v>
      </c>
      <c r="I112" s="19" t="s">
        <v>178</v>
      </c>
      <c r="J112" s="69" t="s">
        <v>606</v>
      </c>
      <c r="K112" s="21"/>
      <c r="L112" s="22"/>
      <c r="M112" s="74" t="s">
        <v>607</v>
      </c>
      <c r="N112" s="15" t="s">
        <v>303</v>
      </c>
      <c r="O112" s="15" t="s">
        <v>608</v>
      </c>
      <c r="P112" s="15" t="s">
        <v>609</v>
      </c>
      <c r="Q112" s="70" t="s">
        <v>607</v>
      </c>
      <c r="R112" s="71" t="s">
        <v>457</v>
      </c>
    </row>
    <row r="113" spans="1:18" ht="12.75">
      <c r="A113" s="28">
        <v>2</v>
      </c>
      <c r="B113" s="29" t="s">
        <v>239</v>
      </c>
      <c r="C113" s="30" t="s">
        <v>610</v>
      </c>
      <c r="D113" s="30" t="s">
        <v>611</v>
      </c>
      <c r="E113" s="31" t="s">
        <v>298</v>
      </c>
      <c r="F113" s="31" t="s">
        <v>32</v>
      </c>
      <c r="G113" s="181">
        <v>26</v>
      </c>
      <c r="H113" s="32" t="s">
        <v>612</v>
      </c>
      <c r="I113" s="33" t="s">
        <v>178</v>
      </c>
      <c r="J113" s="52" t="s">
        <v>455</v>
      </c>
      <c r="K113" s="50" t="s">
        <v>613</v>
      </c>
      <c r="L113" s="51" t="s">
        <v>613</v>
      </c>
      <c r="M113" s="75" t="s">
        <v>614</v>
      </c>
      <c r="N113" s="29" t="s">
        <v>331</v>
      </c>
      <c r="O113" s="29" t="s">
        <v>615</v>
      </c>
      <c r="P113" s="29" t="s">
        <v>607</v>
      </c>
      <c r="Q113" s="52" t="s">
        <v>607</v>
      </c>
      <c r="R113" s="72" t="s">
        <v>459</v>
      </c>
    </row>
    <row r="114" spans="1:18" ht="12.75">
      <c r="A114" s="42">
        <v>3</v>
      </c>
      <c r="B114" s="43" t="s">
        <v>178</v>
      </c>
      <c r="C114" s="44" t="s">
        <v>616</v>
      </c>
      <c r="D114" s="44" t="s">
        <v>617</v>
      </c>
      <c r="E114" s="44" t="s">
        <v>298</v>
      </c>
      <c r="F114" s="44" t="s">
        <v>45</v>
      </c>
      <c r="G114" s="182">
        <v>27</v>
      </c>
      <c r="H114" s="45" t="s">
        <v>164</v>
      </c>
      <c r="I114" s="46" t="s">
        <v>178</v>
      </c>
      <c r="J114" s="53" t="s">
        <v>618</v>
      </c>
      <c r="K114" s="50" t="s">
        <v>357</v>
      </c>
      <c r="L114" s="51" t="s">
        <v>619</v>
      </c>
      <c r="M114" s="76" t="s">
        <v>429</v>
      </c>
      <c r="N114" s="43" t="s">
        <v>620</v>
      </c>
      <c r="O114" s="43" t="s">
        <v>457</v>
      </c>
      <c r="P114" s="43" t="s">
        <v>267</v>
      </c>
      <c r="Q114" s="52" t="s">
        <v>267</v>
      </c>
      <c r="R114" s="72" t="s">
        <v>266</v>
      </c>
    </row>
    <row r="115" spans="1:18" ht="12.75">
      <c r="A115" s="48">
        <v>4</v>
      </c>
      <c r="B115" s="29" t="s">
        <v>349</v>
      </c>
      <c r="C115" s="30" t="s">
        <v>621</v>
      </c>
      <c r="D115" s="30" t="s">
        <v>622</v>
      </c>
      <c r="E115" s="31" t="s">
        <v>623</v>
      </c>
      <c r="F115" s="31" t="s">
        <v>40</v>
      </c>
      <c r="G115" s="181">
        <v>25</v>
      </c>
      <c r="H115" s="32" t="s">
        <v>624</v>
      </c>
      <c r="I115" s="33" t="s">
        <v>178</v>
      </c>
      <c r="J115" s="52" t="s">
        <v>625</v>
      </c>
      <c r="K115" s="50" t="s">
        <v>626</v>
      </c>
      <c r="L115" s="51" t="s">
        <v>627</v>
      </c>
      <c r="M115" s="75" t="s">
        <v>628</v>
      </c>
      <c r="N115" s="29" t="s">
        <v>629</v>
      </c>
      <c r="O115" s="29" t="s">
        <v>578</v>
      </c>
      <c r="P115" s="29" t="s">
        <v>347</v>
      </c>
      <c r="Q115" s="52" t="s">
        <v>629</v>
      </c>
      <c r="R115" s="72" t="s">
        <v>577</v>
      </c>
    </row>
    <row r="116" spans="1:18" ht="13.5" thickBot="1">
      <c r="A116" s="54" t="s">
        <v>211</v>
      </c>
      <c r="B116" s="55" t="s">
        <v>360</v>
      </c>
      <c r="C116" s="79" t="s">
        <v>630</v>
      </c>
      <c r="D116" s="79" t="s">
        <v>631</v>
      </c>
      <c r="E116" s="56" t="s">
        <v>529</v>
      </c>
      <c r="F116" s="56" t="s">
        <v>32</v>
      </c>
      <c r="G116" s="183">
        <v>27</v>
      </c>
      <c r="H116" s="57" t="s">
        <v>632</v>
      </c>
      <c r="I116" s="58"/>
      <c r="J116" s="59"/>
      <c r="K116" s="80"/>
      <c r="L116" s="81"/>
      <c r="M116" s="77"/>
      <c r="N116" s="55"/>
      <c r="O116" s="55"/>
      <c r="P116" s="55"/>
      <c r="Q116" s="9"/>
      <c r="R116" s="13"/>
    </row>
    <row r="117" ht="12.75">
      <c r="A117" s="67" t="s">
        <v>293</v>
      </c>
    </row>
    <row r="120" ht="12.75" customHeight="1" thickBot="1">
      <c r="A120" s="5" t="s">
        <v>633</v>
      </c>
    </row>
    <row r="121" spans="1:17" ht="12.75">
      <c r="A121" s="211" t="s">
        <v>3</v>
      </c>
      <c r="B121" s="213" t="s">
        <v>4</v>
      </c>
      <c r="C121" s="213" t="s">
        <v>5</v>
      </c>
      <c r="D121" s="213" t="s">
        <v>6</v>
      </c>
      <c r="E121" s="213" t="s">
        <v>7</v>
      </c>
      <c r="F121" s="213" t="s">
        <v>8</v>
      </c>
      <c r="G121" s="215" t="s">
        <v>9</v>
      </c>
      <c r="H121" s="217" t="s">
        <v>10</v>
      </c>
      <c r="I121" s="219" t="s">
        <v>11</v>
      </c>
      <c r="J121" s="213" t="s">
        <v>12</v>
      </c>
      <c r="K121" s="6" t="s">
        <v>13</v>
      </c>
      <c r="L121" s="7" t="s">
        <v>13</v>
      </c>
      <c r="M121" s="221" t="s">
        <v>14</v>
      </c>
      <c r="N121" s="213" t="s">
        <v>15</v>
      </c>
      <c r="O121" s="213" t="s">
        <v>16</v>
      </c>
      <c r="P121" s="213" t="s">
        <v>20</v>
      </c>
      <c r="Q121" s="223" t="s">
        <v>21</v>
      </c>
    </row>
    <row r="122" spans="1:17" ht="13.5" thickBot="1">
      <c r="A122" s="212"/>
      <c r="B122" s="214"/>
      <c r="C122" s="214"/>
      <c r="D122" s="214"/>
      <c r="E122" s="214"/>
      <c r="F122" s="214"/>
      <c r="G122" s="216"/>
      <c r="H122" s="218"/>
      <c r="I122" s="220"/>
      <c r="J122" s="214"/>
      <c r="K122" s="10" t="s">
        <v>22</v>
      </c>
      <c r="L122" s="11" t="s">
        <v>23</v>
      </c>
      <c r="M122" s="222"/>
      <c r="N122" s="214"/>
      <c r="O122" s="214"/>
      <c r="P122" s="214"/>
      <c r="Q122" s="176"/>
    </row>
    <row r="123" spans="1:17" ht="12.75">
      <c r="A123" s="14">
        <v>1</v>
      </c>
      <c r="B123" s="15" t="s">
        <v>634</v>
      </c>
      <c r="C123" s="16" t="s">
        <v>635</v>
      </c>
      <c r="D123" s="16" t="s">
        <v>636</v>
      </c>
      <c r="E123" s="17" t="s">
        <v>192</v>
      </c>
      <c r="F123" s="17" t="s">
        <v>32</v>
      </c>
      <c r="G123" s="179">
        <v>23</v>
      </c>
      <c r="H123" s="18" t="s">
        <v>637</v>
      </c>
      <c r="I123" s="19" t="s">
        <v>209</v>
      </c>
      <c r="J123" s="69" t="s">
        <v>638</v>
      </c>
      <c r="K123" s="21"/>
      <c r="L123" s="22"/>
      <c r="M123" s="74" t="s">
        <v>639</v>
      </c>
      <c r="N123" s="15" t="s">
        <v>640</v>
      </c>
      <c r="O123" s="15" t="s">
        <v>641</v>
      </c>
      <c r="P123" s="70" t="s">
        <v>640</v>
      </c>
      <c r="Q123" s="71" t="s">
        <v>642</v>
      </c>
    </row>
    <row r="124" spans="1:17" ht="12.75">
      <c r="A124" s="28">
        <v>2</v>
      </c>
      <c r="B124" s="29" t="s">
        <v>643</v>
      </c>
      <c r="C124" s="31" t="s">
        <v>474</v>
      </c>
      <c r="D124" s="31"/>
      <c r="E124" s="31"/>
      <c r="F124" s="31" t="s">
        <v>475</v>
      </c>
      <c r="G124" s="181">
        <v>14</v>
      </c>
      <c r="H124" s="32"/>
      <c r="I124" s="33" t="s">
        <v>209</v>
      </c>
      <c r="J124" s="52" t="s">
        <v>644</v>
      </c>
      <c r="K124" s="50" t="s">
        <v>645</v>
      </c>
      <c r="L124" s="51" t="s">
        <v>645</v>
      </c>
      <c r="M124" s="75" t="s">
        <v>646</v>
      </c>
      <c r="N124" s="29" t="s">
        <v>647</v>
      </c>
      <c r="O124" s="29" t="s">
        <v>648</v>
      </c>
      <c r="P124" s="52" t="s">
        <v>646</v>
      </c>
      <c r="Q124" s="72" t="s">
        <v>649</v>
      </c>
    </row>
    <row r="125" spans="1:17" ht="12.75">
      <c r="A125" s="42">
        <v>3</v>
      </c>
      <c r="B125" s="43" t="s">
        <v>650</v>
      </c>
      <c r="C125" s="30" t="s">
        <v>651</v>
      </c>
      <c r="D125" s="30"/>
      <c r="E125" s="44"/>
      <c r="F125" s="44" t="s">
        <v>32</v>
      </c>
      <c r="G125" s="182">
        <v>38</v>
      </c>
      <c r="H125" s="45" t="s">
        <v>652</v>
      </c>
      <c r="I125" s="46" t="s">
        <v>209</v>
      </c>
      <c r="J125" s="53" t="s">
        <v>653</v>
      </c>
      <c r="K125" s="50" t="s">
        <v>188</v>
      </c>
      <c r="L125" s="51" t="s">
        <v>654</v>
      </c>
      <c r="M125" s="76" t="s">
        <v>655</v>
      </c>
      <c r="N125" s="43" t="s">
        <v>656</v>
      </c>
      <c r="O125" s="43" t="s">
        <v>657</v>
      </c>
      <c r="P125" s="52" t="s">
        <v>655</v>
      </c>
      <c r="Q125" s="72" t="s">
        <v>658</v>
      </c>
    </row>
    <row r="126" spans="1:17" ht="12.75">
      <c r="A126" s="48">
        <v>4</v>
      </c>
      <c r="B126" s="29" t="s">
        <v>659</v>
      </c>
      <c r="C126" s="30" t="s">
        <v>660</v>
      </c>
      <c r="D126" s="30" t="s">
        <v>661</v>
      </c>
      <c r="E126" s="31" t="s">
        <v>662</v>
      </c>
      <c r="F126" s="44" t="s">
        <v>32</v>
      </c>
      <c r="G126" s="181">
        <v>19</v>
      </c>
      <c r="H126" s="32" t="s">
        <v>663</v>
      </c>
      <c r="I126" s="33" t="s">
        <v>209</v>
      </c>
      <c r="J126" s="52" t="s">
        <v>664</v>
      </c>
      <c r="K126" s="50" t="s">
        <v>665</v>
      </c>
      <c r="L126" s="51" t="s">
        <v>107</v>
      </c>
      <c r="M126" s="75" t="s">
        <v>666</v>
      </c>
      <c r="N126" s="29" t="s">
        <v>667</v>
      </c>
      <c r="O126" s="29" t="s">
        <v>668</v>
      </c>
      <c r="P126" s="52" t="s">
        <v>667</v>
      </c>
      <c r="Q126" s="72" t="s">
        <v>420</v>
      </c>
    </row>
    <row r="127" spans="1:17" ht="12.75">
      <c r="A127" s="49">
        <v>5</v>
      </c>
      <c r="B127" s="43" t="s">
        <v>669</v>
      </c>
      <c r="C127" s="30" t="s">
        <v>670</v>
      </c>
      <c r="D127" s="30"/>
      <c r="E127" s="44"/>
      <c r="F127" s="44" t="s">
        <v>32</v>
      </c>
      <c r="G127" s="182">
        <v>26</v>
      </c>
      <c r="H127" s="45" t="s">
        <v>186</v>
      </c>
      <c r="I127" s="46" t="s">
        <v>209</v>
      </c>
      <c r="J127" s="53" t="s">
        <v>671</v>
      </c>
      <c r="K127" s="50" t="s">
        <v>672</v>
      </c>
      <c r="L127" s="51" t="s">
        <v>673</v>
      </c>
      <c r="M127" s="76" t="s">
        <v>674</v>
      </c>
      <c r="N127" s="43" t="s">
        <v>675</v>
      </c>
      <c r="O127" s="43" t="s">
        <v>676</v>
      </c>
      <c r="P127" s="52" t="s">
        <v>674</v>
      </c>
      <c r="Q127" s="72" t="s">
        <v>677</v>
      </c>
    </row>
    <row r="128" spans="1:17" ht="12.75">
      <c r="A128" s="48">
        <v>6</v>
      </c>
      <c r="B128" s="29" t="s">
        <v>678</v>
      </c>
      <c r="C128" s="30" t="s">
        <v>679</v>
      </c>
      <c r="D128" s="30"/>
      <c r="E128" s="31"/>
      <c r="F128" s="31" t="s">
        <v>32</v>
      </c>
      <c r="G128" s="181">
        <v>30</v>
      </c>
      <c r="H128" s="32"/>
      <c r="I128" s="33" t="s">
        <v>209</v>
      </c>
      <c r="J128" s="52" t="s">
        <v>680</v>
      </c>
      <c r="K128" s="50" t="s">
        <v>420</v>
      </c>
      <c r="L128" s="51" t="s">
        <v>681</v>
      </c>
      <c r="M128" s="75" t="s">
        <v>682</v>
      </c>
      <c r="N128" s="29" t="s">
        <v>683</v>
      </c>
      <c r="O128" s="29" t="s">
        <v>684</v>
      </c>
      <c r="P128" s="52" t="s">
        <v>682</v>
      </c>
      <c r="Q128" s="72" t="s">
        <v>685</v>
      </c>
    </row>
    <row r="129" spans="1:17" ht="13.5" thickBot="1">
      <c r="A129" s="54">
        <v>7</v>
      </c>
      <c r="B129" s="55" t="s">
        <v>686</v>
      </c>
      <c r="C129" s="56" t="s">
        <v>687</v>
      </c>
      <c r="D129" s="56"/>
      <c r="E129" s="56"/>
      <c r="F129" s="56" t="s">
        <v>32</v>
      </c>
      <c r="G129" s="183">
        <v>16</v>
      </c>
      <c r="H129" s="57" t="s">
        <v>688</v>
      </c>
      <c r="I129" s="58" t="s">
        <v>209</v>
      </c>
      <c r="J129" s="59" t="s">
        <v>689</v>
      </c>
      <c r="K129" s="60" t="s">
        <v>286</v>
      </c>
      <c r="L129" s="61" t="s">
        <v>690</v>
      </c>
      <c r="M129" s="77" t="s">
        <v>691</v>
      </c>
      <c r="N129" s="55" t="s">
        <v>692</v>
      </c>
      <c r="O129" s="55" t="s">
        <v>693</v>
      </c>
      <c r="P129" s="9" t="s">
        <v>691</v>
      </c>
      <c r="Q129" s="13" t="s">
        <v>694</v>
      </c>
    </row>
    <row r="130" ht="12.75">
      <c r="A130" s="67" t="s">
        <v>601</v>
      </c>
    </row>
    <row r="133" ht="12.75" customHeight="1" thickBot="1">
      <c r="A133" s="5" t="s">
        <v>695</v>
      </c>
    </row>
    <row r="134" spans="1:17" ht="12.75">
      <c r="A134" s="211" t="s">
        <v>3</v>
      </c>
      <c r="B134" s="213" t="s">
        <v>4</v>
      </c>
      <c r="C134" s="213" t="s">
        <v>5</v>
      </c>
      <c r="D134" s="213" t="s">
        <v>6</v>
      </c>
      <c r="E134" s="213" t="s">
        <v>7</v>
      </c>
      <c r="F134" s="213" t="s">
        <v>8</v>
      </c>
      <c r="G134" s="215" t="s">
        <v>9</v>
      </c>
      <c r="H134" s="217" t="s">
        <v>10</v>
      </c>
      <c r="I134" s="219" t="s">
        <v>11</v>
      </c>
      <c r="J134" s="213" t="s">
        <v>12</v>
      </c>
      <c r="K134" s="6" t="s">
        <v>13</v>
      </c>
      <c r="L134" s="7" t="s">
        <v>13</v>
      </c>
      <c r="M134" s="221" t="s">
        <v>14</v>
      </c>
      <c r="N134" s="213" t="s">
        <v>15</v>
      </c>
      <c r="O134" s="213" t="s">
        <v>16</v>
      </c>
      <c r="P134" s="213" t="s">
        <v>20</v>
      </c>
      <c r="Q134" s="223" t="s">
        <v>21</v>
      </c>
    </row>
    <row r="135" spans="1:17" ht="13.5" thickBot="1">
      <c r="A135" s="212"/>
      <c r="B135" s="214"/>
      <c r="C135" s="214"/>
      <c r="D135" s="214"/>
      <c r="E135" s="214"/>
      <c r="F135" s="214"/>
      <c r="G135" s="216"/>
      <c r="H135" s="218"/>
      <c r="I135" s="220"/>
      <c r="J135" s="214"/>
      <c r="K135" s="10" t="s">
        <v>22</v>
      </c>
      <c r="L135" s="11" t="s">
        <v>23</v>
      </c>
      <c r="M135" s="222"/>
      <c r="N135" s="214"/>
      <c r="O135" s="214"/>
      <c r="P135" s="214"/>
      <c r="Q135" s="176"/>
    </row>
    <row r="136" spans="1:17" ht="12.75">
      <c r="A136" s="14">
        <v>1</v>
      </c>
      <c r="B136" s="15" t="s">
        <v>696</v>
      </c>
      <c r="C136" s="16" t="s">
        <v>697</v>
      </c>
      <c r="D136" s="16" t="s">
        <v>698</v>
      </c>
      <c r="E136" s="17" t="s">
        <v>699</v>
      </c>
      <c r="F136" s="17" t="s">
        <v>32</v>
      </c>
      <c r="G136" s="179">
        <v>25</v>
      </c>
      <c r="H136" s="18" t="s">
        <v>193</v>
      </c>
      <c r="I136" s="19" t="s">
        <v>209</v>
      </c>
      <c r="J136" s="69" t="s">
        <v>700</v>
      </c>
      <c r="K136" s="21"/>
      <c r="L136" s="22"/>
      <c r="M136" s="74" t="s">
        <v>257</v>
      </c>
      <c r="N136" s="15" t="s">
        <v>284</v>
      </c>
      <c r="O136" s="15" t="s">
        <v>331</v>
      </c>
      <c r="P136" s="70" t="s">
        <v>257</v>
      </c>
      <c r="Q136" s="71" t="s">
        <v>701</v>
      </c>
    </row>
    <row r="137" spans="1:17" ht="13.5" thickBot="1">
      <c r="A137" s="84">
        <v>2</v>
      </c>
      <c r="B137" s="80" t="s">
        <v>702</v>
      </c>
      <c r="C137" s="79" t="s">
        <v>703</v>
      </c>
      <c r="D137" s="79" t="s">
        <v>704</v>
      </c>
      <c r="E137" s="85"/>
      <c r="F137" s="85" t="s">
        <v>86</v>
      </c>
      <c r="G137" s="180">
        <v>26</v>
      </c>
      <c r="H137" s="86" t="s">
        <v>705</v>
      </c>
      <c r="I137" s="8" t="s">
        <v>209</v>
      </c>
      <c r="J137" s="9" t="s">
        <v>706</v>
      </c>
      <c r="K137" s="60" t="s">
        <v>707</v>
      </c>
      <c r="L137" s="61" t="s">
        <v>707</v>
      </c>
      <c r="M137" s="87" t="s">
        <v>458</v>
      </c>
      <c r="N137" s="80" t="s">
        <v>471</v>
      </c>
      <c r="O137" s="80" t="s">
        <v>708</v>
      </c>
      <c r="P137" s="9" t="s">
        <v>708</v>
      </c>
      <c r="Q137" s="13" t="s">
        <v>285</v>
      </c>
    </row>
    <row r="138" ht="12.75">
      <c r="A138" s="67" t="s">
        <v>709</v>
      </c>
    </row>
    <row r="141" ht="12.75">
      <c r="A141" s="67" t="s">
        <v>710</v>
      </c>
    </row>
  </sheetData>
  <mergeCells count="130">
    <mergeCell ref="N134:N135"/>
    <mergeCell ref="O134:O135"/>
    <mergeCell ref="P134:P135"/>
    <mergeCell ref="Q134:Q135"/>
    <mergeCell ref="H134:H135"/>
    <mergeCell ref="I134:I135"/>
    <mergeCell ref="J134:J135"/>
    <mergeCell ref="M134:M135"/>
    <mergeCell ref="O121:O122"/>
    <mergeCell ref="P121:P122"/>
    <mergeCell ref="Q121:Q122"/>
    <mergeCell ref="A134:A135"/>
    <mergeCell ref="B134:B135"/>
    <mergeCell ref="C134:C135"/>
    <mergeCell ref="D134:D135"/>
    <mergeCell ref="E134:E135"/>
    <mergeCell ref="F134:F135"/>
    <mergeCell ref="G134:G135"/>
    <mergeCell ref="I121:I122"/>
    <mergeCell ref="J121:J122"/>
    <mergeCell ref="M121:M122"/>
    <mergeCell ref="N121:N122"/>
    <mergeCell ref="E121:E122"/>
    <mergeCell ref="F121:F122"/>
    <mergeCell ref="G121:G122"/>
    <mergeCell ref="H121:H122"/>
    <mergeCell ref="A121:A122"/>
    <mergeCell ref="B121:B122"/>
    <mergeCell ref="C121:C122"/>
    <mergeCell ref="D121:D122"/>
    <mergeCell ref="O110:O111"/>
    <mergeCell ref="P110:P111"/>
    <mergeCell ref="Q110:Q111"/>
    <mergeCell ref="R110:R111"/>
    <mergeCell ref="I110:I111"/>
    <mergeCell ref="J110:J111"/>
    <mergeCell ref="M110:M111"/>
    <mergeCell ref="N110:N111"/>
    <mergeCell ref="E110:E111"/>
    <mergeCell ref="F110:F111"/>
    <mergeCell ref="G110:G111"/>
    <mergeCell ref="H110:H111"/>
    <mergeCell ref="A110:A111"/>
    <mergeCell ref="B110:B111"/>
    <mergeCell ref="C110:C111"/>
    <mergeCell ref="D110:D111"/>
    <mergeCell ref="N97:N98"/>
    <mergeCell ref="O97:O98"/>
    <mergeCell ref="P97:P98"/>
    <mergeCell ref="Q97:Q98"/>
    <mergeCell ref="H97:H98"/>
    <mergeCell ref="I97:I98"/>
    <mergeCell ref="J97:J98"/>
    <mergeCell ref="M97:M98"/>
    <mergeCell ref="P80:P81"/>
    <mergeCell ref="Q80:Q81"/>
    <mergeCell ref="R80:R81"/>
    <mergeCell ref="A97:A98"/>
    <mergeCell ref="B97:B98"/>
    <mergeCell ref="C97:C98"/>
    <mergeCell ref="D97:D98"/>
    <mergeCell ref="E97:E98"/>
    <mergeCell ref="F97:F98"/>
    <mergeCell ref="G97:G98"/>
    <mergeCell ref="J80:J81"/>
    <mergeCell ref="M80:M81"/>
    <mergeCell ref="N80:N81"/>
    <mergeCell ref="O80:O81"/>
    <mergeCell ref="S59:S60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O59:O60"/>
    <mergeCell ref="P59:P60"/>
    <mergeCell ref="Q59:Q60"/>
    <mergeCell ref="R59:R60"/>
    <mergeCell ref="I59:I60"/>
    <mergeCell ref="J59:J60"/>
    <mergeCell ref="M59:M60"/>
    <mergeCell ref="N59:N60"/>
    <mergeCell ref="S48:S49"/>
    <mergeCell ref="T48:T49"/>
    <mergeCell ref="A59:A60"/>
    <mergeCell ref="B59:B60"/>
    <mergeCell ref="C59:C60"/>
    <mergeCell ref="D59:D60"/>
    <mergeCell ref="E59:E60"/>
    <mergeCell ref="F59:F60"/>
    <mergeCell ref="G59:G60"/>
    <mergeCell ref="H59:H60"/>
    <mergeCell ref="O48:O49"/>
    <mergeCell ref="P48:P49"/>
    <mergeCell ref="Q48:Q49"/>
    <mergeCell ref="R48:R49"/>
    <mergeCell ref="I48:I49"/>
    <mergeCell ref="J48:J49"/>
    <mergeCell ref="M48:M49"/>
    <mergeCell ref="N48:N49"/>
    <mergeCell ref="S5:S6"/>
    <mergeCell ref="T5:T6"/>
    <mergeCell ref="A48:A49"/>
    <mergeCell ref="B48:B49"/>
    <mergeCell ref="C48:C49"/>
    <mergeCell ref="D48:D49"/>
    <mergeCell ref="E48:E49"/>
    <mergeCell ref="F48:F49"/>
    <mergeCell ref="G48:G49"/>
    <mergeCell ref="H48:H49"/>
    <mergeCell ref="O5:O6"/>
    <mergeCell ref="P5:P6"/>
    <mergeCell ref="Q5:Q6"/>
    <mergeCell ref="R5:R6"/>
    <mergeCell ref="I5:I6"/>
    <mergeCell ref="J5:J6"/>
    <mergeCell ref="M5:M6"/>
    <mergeCell ref="N5:N6"/>
    <mergeCell ref="E5:E6"/>
    <mergeCell ref="F5:F6"/>
    <mergeCell ref="G5:G6"/>
    <mergeCell ref="H5:H6"/>
    <mergeCell ref="A5:A6"/>
    <mergeCell ref="B5:B6"/>
    <mergeCell ref="C5:C6"/>
    <mergeCell ref="D5:D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57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6.125" style="256" bestFit="1" customWidth="1"/>
    <col min="2" max="2" width="18.75390625" style="257" bestFit="1" customWidth="1"/>
    <col min="3" max="3" width="7.125" style="258" bestFit="1" customWidth="1"/>
    <col min="4" max="4" width="6.125" style="256" bestFit="1" customWidth="1"/>
    <col min="5" max="5" width="18.75390625" style="257" bestFit="1" customWidth="1"/>
    <col min="6" max="6" width="7.125" style="258" bestFit="1" customWidth="1"/>
    <col min="7" max="7" width="6.125" style="256" bestFit="1" customWidth="1"/>
    <col min="8" max="8" width="18.75390625" style="257" bestFit="1" customWidth="1"/>
    <col min="9" max="9" width="7.125" style="258" bestFit="1" customWidth="1"/>
    <col min="10" max="10" width="6.125" style="256" bestFit="1" customWidth="1"/>
    <col min="11" max="11" width="18.125" style="257" bestFit="1" customWidth="1"/>
    <col min="12" max="12" width="7.125" style="258" bestFit="1" customWidth="1"/>
    <col min="13" max="13" width="6.125" style="256" bestFit="1" customWidth="1"/>
    <col min="14" max="14" width="18.125" style="257" bestFit="1" customWidth="1"/>
    <col min="15" max="15" width="7.75390625" style="258" bestFit="1" customWidth="1"/>
    <col min="16" max="16" width="6.125" style="256" bestFit="1" customWidth="1"/>
    <col min="17" max="17" width="18.125" style="257" bestFit="1" customWidth="1"/>
    <col min="18" max="18" width="7.75390625" style="258" bestFit="1" customWidth="1"/>
    <col min="19" max="16384" width="9.125" style="257" customWidth="1"/>
  </cols>
  <sheetData>
    <row r="2" ht="13.5" thickBot="1">
      <c r="A2" s="296" t="s">
        <v>2</v>
      </c>
    </row>
    <row r="3" spans="1:18" s="256" customFormat="1" ht="12.75" thickBot="1">
      <c r="A3" s="286" t="s">
        <v>3</v>
      </c>
      <c r="B3" s="287" t="s">
        <v>14</v>
      </c>
      <c r="C3" s="288" t="s">
        <v>1107</v>
      </c>
      <c r="D3" s="289" t="s">
        <v>3</v>
      </c>
      <c r="E3" s="287" t="s">
        <v>15</v>
      </c>
      <c r="F3" s="290" t="s">
        <v>1107</v>
      </c>
      <c r="G3" s="289" t="s">
        <v>3</v>
      </c>
      <c r="H3" s="287" t="s">
        <v>16</v>
      </c>
      <c r="I3" s="290" t="s">
        <v>1107</v>
      </c>
      <c r="J3" s="293" t="s">
        <v>3</v>
      </c>
      <c r="K3" s="287" t="s">
        <v>17</v>
      </c>
      <c r="L3" s="288" t="s">
        <v>1107</v>
      </c>
      <c r="M3" s="289" t="s">
        <v>3</v>
      </c>
      <c r="N3" s="287" t="s">
        <v>18</v>
      </c>
      <c r="O3" s="288" t="s">
        <v>1107</v>
      </c>
      <c r="P3" s="289" t="s">
        <v>3</v>
      </c>
      <c r="Q3" s="287" t="s">
        <v>19</v>
      </c>
      <c r="R3" s="291" t="s">
        <v>1107</v>
      </c>
    </row>
    <row r="4" spans="1:18" ht="12">
      <c r="A4" s="281" t="s">
        <v>247</v>
      </c>
      <c r="B4" s="264" t="s">
        <v>735</v>
      </c>
      <c r="C4" s="265" t="s">
        <v>1104</v>
      </c>
      <c r="D4" s="266" t="s">
        <v>247</v>
      </c>
      <c r="E4" s="304" t="s">
        <v>737</v>
      </c>
      <c r="F4" s="267" t="s">
        <v>738</v>
      </c>
      <c r="G4" s="266" t="s">
        <v>247</v>
      </c>
      <c r="H4" s="304" t="s">
        <v>737</v>
      </c>
      <c r="I4" s="267" t="s">
        <v>739</v>
      </c>
      <c r="J4" s="268" t="s">
        <v>247</v>
      </c>
      <c r="K4" s="304" t="s">
        <v>737</v>
      </c>
      <c r="L4" s="265" t="s">
        <v>740</v>
      </c>
      <c r="M4" s="266" t="s">
        <v>247</v>
      </c>
      <c r="N4" s="304" t="s">
        <v>737</v>
      </c>
      <c r="O4" s="265" t="s">
        <v>741</v>
      </c>
      <c r="P4" s="266" t="s">
        <v>247</v>
      </c>
      <c r="Q4" s="304" t="s">
        <v>737</v>
      </c>
      <c r="R4" s="282" t="s">
        <v>742</v>
      </c>
    </row>
    <row r="5" spans="1:18" ht="12">
      <c r="A5" s="269" t="s">
        <v>239</v>
      </c>
      <c r="B5" s="303" t="s">
        <v>737</v>
      </c>
      <c r="C5" s="263" t="s">
        <v>743</v>
      </c>
      <c r="D5" s="261" t="s">
        <v>239</v>
      </c>
      <c r="E5" s="259" t="s">
        <v>735</v>
      </c>
      <c r="F5" s="262" t="s">
        <v>744</v>
      </c>
      <c r="G5" s="261" t="s">
        <v>239</v>
      </c>
      <c r="H5" s="259" t="s">
        <v>735</v>
      </c>
      <c r="I5" s="262" t="s">
        <v>745</v>
      </c>
      <c r="J5" s="260" t="s">
        <v>239</v>
      </c>
      <c r="K5" s="259" t="s">
        <v>746</v>
      </c>
      <c r="L5" s="263" t="s">
        <v>747</v>
      </c>
      <c r="M5" s="261" t="s">
        <v>239</v>
      </c>
      <c r="N5" s="259" t="s">
        <v>746</v>
      </c>
      <c r="O5" s="263" t="s">
        <v>748</v>
      </c>
      <c r="P5" s="261" t="s">
        <v>239</v>
      </c>
      <c r="Q5" s="259" t="s">
        <v>746</v>
      </c>
      <c r="R5" s="270" t="s">
        <v>749</v>
      </c>
    </row>
    <row r="6" spans="1:18" ht="12">
      <c r="A6" s="269" t="s">
        <v>209</v>
      </c>
      <c r="B6" s="259" t="s">
        <v>746</v>
      </c>
      <c r="C6" s="263" t="s">
        <v>750</v>
      </c>
      <c r="D6" s="261" t="s">
        <v>209</v>
      </c>
      <c r="E6" s="259" t="s">
        <v>746</v>
      </c>
      <c r="F6" s="262" t="s">
        <v>751</v>
      </c>
      <c r="G6" s="261" t="s">
        <v>209</v>
      </c>
      <c r="H6" s="259" t="s">
        <v>746</v>
      </c>
      <c r="I6" s="262" t="s">
        <v>752</v>
      </c>
      <c r="J6" s="260" t="s">
        <v>209</v>
      </c>
      <c r="K6" s="259" t="s">
        <v>753</v>
      </c>
      <c r="L6" s="263" t="s">
        <v>754</v>
      </c>
      <c r="M6" s="261" t="s">
        <v>209</v>
      </c>
      <c r="N6" s="259" t="s">
        <v>753</v>
      </c>
      <c r="O6" s="263" t="s">
        <v>755</v>
      </c>
      <c r="P6" s="261" t="s">
        <v>209</v>
      </c>
      <c r="Q6" s="259" t="s">
        <v>753</v>
      </c>
      <c r="R6" s="270" t="s">
        <v>756</v>
      </c>
    </row>
    <row r="7" spans="1:18" ht="12">
      <c r="A7" s="269" t="s">
        <v>178</v>
      </c>
      <c r="B7" s="259" t="s">
        <v>757</v>
      </c>
      <c r="C7" s="263" t="s">
        <v>758</v>
      </c>
      <c r="D7" s="261" t="s">
        <v>178</v>
      </c>
      <c r="E7" s="259" t="s">
        <v>753</v>
      </c>
      <c r="F7" s="262" t="s">
        <v>759</v>
      </c>
      <c r="G7" s="261" t="s">
        <v>178</v>
      </c>
      <c r="H7" s="259" t="s">
        <v>753</v>
      </c>
      <c r="I7" s="262" t="s">
        <v>760</v>
      </c>
      <c r="J7" s="260" t="s">
        <v>178</v>
      </c>
      <c r="K7" s="259" t="s">
        <v>761</v>
      </c>
      <c r="L7" s="263" t="s">
        <v>762</v>
      </c>
      <c r="M7" s="261" t="s">
        <v>178</v>
      </c>
      <c r="N7" s="259" t="s">
        <v>761</v>
      </c>
      <c r="O7" s="263" t="s">
        <v>763</v>
      </c>
      <c r="P7" s="261" t="s">
        <v>178</v>
      </c>
      <c r="Q7" s="259" t="s">
        <v>761</v>
      </c>
      <c r="R7" s="270" t="s">
        <v>764</v>
      </c>
    </row>
    <row r="8" spans="1:18" ht="12">
      <c r="A8" s="269" t="s">
        <v>78</v>
      </c>
      <c r="B8" s="259" t="s">
        <v>753</v>
      </c>
      <c r="C8" s="263" t="s">
        <v>765</v>
      </c>
      <c r="D8" s="261" t="s">
        <v>78</v>
      </c>
      <c r="E8" s="259" t="s">
        <v>757</v>
      </c>
      <c r="F8" s="262" t="s">
        <v>766</v>
      </c>
      <c r="G8" s="261" t="s">
        <v>78</v>
      </c>
      <c r="H8" s="259" t="s">
        <v>767</v>
      </c>
      <c r="I8" s="262" t="s">
        <v>768</v>
      </c>
      <c r="J8" s="260" t="s">
        <v>78</v>
      </c>
      <c r="K8" s="259" t="s">
        <v>767</v>
      </c>
      <c r="L8" s="263" t="s">
        <v>763</v>
      </c>
      <c r="M8" s="261" t="s">
        <v>78</v>
      </c>
      <c r="N8" s="259" t="s">
        <v>767</v>
      </c>
      <c r="O8" s="263" t="s">
        <v>769</v>
      </c>
      <c r="P8" s="261" t="s">
        <v>78</v>
      </c>
      <c r="Q8" s="259" t="s">
        <v>767</v>
      </c>
      <c r="R8" s="270" t="s">
        <v>770</v>
      </c>
    </row>
    <row r="9" spans="1:18" ht="12">
      <c r="A9" s="269" t="s">
        <v>255</v>
      </c>
      <c r="B9" s="259" t="s">
        <v>761</v>
      </c>
      <c r="C9" s="263" t="s">
        <v>771</v>
      </c>
      <c r="D9" s="261" t="s">
        <v>255</v>
      </c>
      <c r="E9" s="259" t="s">
        <v>767</v>
      </c>
      <c r="F9" s="262" t="s">
        <v>772</v>
      </c>
      <c r="G9" s="261" t="s">
        <v>255</v>
      </c>
      <c r="H9" s="259" t="s">
        <v>773</v>
      </c>
      <c r="I9" s="262" t="s">
        <v>774</v>
      </c>
      <c r="J9" s="260" t="s">
        <v>255</v>
      </c>
      <c r="K9" s="259" t="s">
        <v>775</v>
      </c>
      <c r="L9" s="263" t="s">
        <v>776</v>
      </c>
      <c r="M9" s="261" t="s">
        <v>255</v>
      </c>
      <c r="N9" s="259" t="s">
        <v>775</v>
      </c>
      <c r="O9" s="263" t="s">
        <v>777</v>
      </c>
      <c r="P9" s="261" t="s">
        <v>255</v>
      </c>
      <c r="Q9" s="259" t="s">
        <v>775</v>
      </c>
      <c r="R9" s="270" t="s">
        <v>778</v>
      </c>
    </row>
    <row r="10" spans="1:18" ht="12">
      <c r="A10" s="269" t="s">
        <v>349</v>
      </c>
      <c r="B10" s="259" t="s">
        <v>773</v>
      </c>
      <c r="C10" s="263" t="s">
        <v>779</v>
      </c>
      <c r="D10" s="261" t="s">
        <v>349</v>
      </c>
      <c r="E10" s="259" t="s">
        <v>773</v>
      </c>
      <c r="F10" s="262" t="s">
        <v>780</v>
      </c>
      <c r="G10" s="261" t="s">
        <v>349</v>
      </c>
      <c r="H10" s="259" t="s">
        <v>761</v>
      </c>
      <c r="I10" s="262" t="s">
        <v>781</v>
      </c>
      <c r="J10" s="260" t="s">
        <v>349</v>
      </c>
      <c r="K10" s="259" t="s">
        <v>782</v>
      </c>
      <c r="L10" s="263" t="s">
        <v>783</v>
      </c>
      <c r="M10" s="261" t="s">
        <v>349</v>
      </c>
      <c r="N10" s="259" t="s">
        <v>782</v>
      </c>
      <c r="O10" s="263" t="s">
        <v>784</v>
      </c>
      <c r="P10" s="261" t="s">
        <v>349</v>
      </c>
      <c r="Q10" s="259" t="s">
        <v>782</v>
      </c>
      <c r="R10" s="270" t="s">
        <v>785</v>
      </c>
    </row>
    <row r="11" spans="1:18" ht="12">
      <c r="A11" s="269" t="s">
        <v>360</v>
      </c>
      <c r="B11" s="259" t="s">
        <v>767</v>
      </c>
      <c r="C11" s="263" t="s">
        <v>786</v>
      </c>
      <c r="D11" s="261" t="s">
        <v>360</v>
      </c>
      <c r="E11" s="259" t="s">
        <v>782</v>
      </c>
      <c r="F11" s="262" t="s">
        <v>787</v>
      </c>
      <c r="G11" s="261" t="s">
        <v>360</v>
      </c>
      <c r="H11" s="259" t="s">
        <v>782</v>
      </c>
      <c r="I11" s="262" t="s">
        <v>788</v>
      </c>
      <c r="J11" s="260" t="s">
        <v>360</v>
      </c>
      <c r="K11" s="259" t="s">
        <v>789</v>
      </c>
      <c r="L11" s="263" t="s">
        <v>790</v>
      </c>
      <c r="M11" s="261" t="s">
        <v>360</v>
      </c>
      <c r="N11" s="259" t="s">
        <v>789</v>
      </c>
      <c r="O11" s="263" t="s">
        <v>791</v>
      </c>
      <c r="P11" s="261" t="s">
        <v>360</v>
      </c>
      <c r="Q11" s="259" t="s">
        <v>789</v>
      </c>
      <c r="R11" s="270" t="s">
        <v>792</v>
      </c>
    </row>
    <row r="12" spans="1:18" ht="12">
      <c r="A12" s="269" t="s">
        <v>370</v>
      </c>
      <c r="B12" s="259" t="s">
        <v>782</v>
      </c>
      <c r="C12" s="263" t="s">
        <v>793</v>
      </c>
      <c r="D12" s="261" t="s">
        <v>370</v>
      </c>
      <c r="E12" s="259" t="s">
        <v>761</v>
      </c>
      <c r="F12" s="262" t="s">
        <v>754</v>
      </c>
      <c r="G12" s="261" t="s">
        <v>370</v>
      </c>
      <c r="H12" s="259" t="s">
        <v>775</v>
      </c>
      <c r="I12" s="262" t="s">
        <v>794</v>
      </c>
      <c r="J12" s="260" t="s">
        <v>370</v>
      </c>
      <c r="K12" s="259" t="s">
        <v>773</v>
      </c>
      <c r="L12" s="263" t="s">
        <v>795</v>
      </c>
      <c r="M12" s="261" t="s">
        <v>370</v>
      </c>
      <c r="N12" s="259" t="s">
        <v>773</v>
      </c>
      <c r="O12" s="263" t="s">
        <v>796</v>
      </c>
      <c r="P12" s="261" t="s">
        <v>370</v>
      </c>
      <c r="Q12" s="259" t="s">
        <v>773</v>
      </c>
      <c r="R12" s="270" t="s">
        <v>797</v>
      </c>
    </row>
    <row r="13" spans="1:18" ht="12">
      <c r="A13" s="269" t="s">
        <v>381</v>
      </c>
      <c r="B13" s="259" t="s">
        <v>789</v>
      </c>
      <c r="C13" s="263" t="s">
        <v>798</v>
      </c>
      <c r="D13" s="261" t="s">
        <v>381</v>
      </c>
      <c r="E13" s="259" t="s">
        <v>775</v>
      </c>
      <c r="F13" s="262" t="s">
        <v>799</v>
      </c>
      <c r="G13" s="261" t="s">
        <v>381</v>
      </c>
      <c r="H13" s="259" t="s">
        <v>789</v>
      </c>
      <c r="I13" s="262" t="s">
        <v>800</v>
      </c>
      <c r="J13" s="260" t="s">
        <v>381</v>
      </c>
      <c r="K13" s="259" t="s">
        <v>801</v>
      </c>
      <c r="L13" s="263" t="s">
        <v>802</v>
      </c>
      <c r="M13" s="261" t="s">
        <v>381</v>
      </c>
      <c r="N13" s="259" t="s">
        <v>801</v>
      </c>
      <c r="O13" s="263" t="s">
        <v>803</v>
      </c>
      <c r="P13" s="261" t="s">
        <v>381</v>
      </c>
      <c r="Q13" s="259" t="s">
        <v>804</v>
      </c>
      <c r="R13" s="270" t="s">
        <v>805</v>
      </c>
    </row>
    <row r="14" spans="1:18" ht="12">
      <c r="A14" s="269" t="s">
        <v>390</v>
      </c>
      <c r="B14" s="259" t="s">
        <v>775</v>
      </c>
      <c r="C14" s="263" t="s">
        <v>806</v>
      </c>
      <c r="D14" s="261" t="s">
        <v>390</v>
      </c>
      <c r="E14" s="259" t="s">
        <v>789</v>
      </c>
      <c r="F14" s="262" t="s">
        <v>807</v>
      </c>
      <c r="G14" s="261" t="s">
        <v>390</v>
      </c>
      <c r="H14" s="259" t="s">
        <v>757</v>
      </c>
      <c r="I14" s="262" t="s">
        <v>769</v>
      </c>
      <c r="J14" s="260" t="s">
        <v>390</v>
      </c>
      <c r="K14" s="259" t="s">
        <v>804</v>
      </c>
      <c r="L14" s="263" t="s">
        <v>808</v>
      </c>
      <c r="M14" s="261" t="s">
        <v>390</v>
      </c>
      <c r="N14" s="259" t="s">
        <v>804</v>
      </c>
      <c r="O14" s="263" t="s">
        <v>809</v>
      </c>
      <c r="P14" s="261" t="s">
        <v>390</v>
      </c>
      <c r="Q14" s="259" t="s">
        <v>801</v>
      </c>
      <c r="R14" s="270" t="s">
        <v>810</v>
      </c>
    </row>
    <row r="15" spans="1:18" ht="12">
      <c r="A15" s="269" t="s">
        <v>402</v>
      </c>
      <c r="B15" s="259" t="s">
        <v>801</v>
      </c>
      <c r="C15" s="263" t="s">
        <v>811</v>
      </c>
      <c r="D15" s="261" t="s">
        <v>402</v>
      </c>
      <c r="E15" s="259" t="s">
        <v>801</v>
      </c>
      <c r="F15" s="262" t="s">
        <v>812</v>
      </c>
      <c r="G15" s="261" t="s">
        <v>402</v>
      </c>
      <c r="H15" s="259" t="s">
        <v>801</v>
      </c>
      <c r="I15" s="262" t="s">
        <v>813</v>
      </c>
      <c r="J15" s="260" t="s">
        <v>402</v>
      </c>
      <c r="K15" s="259" t="s">
        <v>814</v>
      </c>
      <c r="L15" s="263" t="s">
        <v>803</v>
      </c>
      <c r="M15" s="261" t="s">
        <v>402</v>
      </c>
      <c r="N15" s="259" t="s">
        <v>814</v>
      </c>
      <c r="O15" s="263" t="s">
        <v>815</v>
      </c>
      <c r="P15" s="261" t="s">
        <v>402</v>
      </c>
      <c r="Q15" s="259" t="s">
        <v>814</v>
      </c>
      <c r="R15" s="270" t="s">
        <v>816</v>
      </c>
    </row>
    <row r="16" spans="1:18" ht="12">
      <c r="A16" s="269" t="s">
        <v>413</v>
      </c>
      <c r="B16" s="259" t="s">
        <v>804</v>
      </c>
      <c r="C16" s="263" t="s">
        <v>817</v>
      </c>
      <c r="D16" s="261" t="s">
        <v>413</v>
      </c>
      <c r="E16" s="259" t="s">
        <v>804</v>
      </c>
      <c r="F16" s="262" t="s">
        <v>818</v>
      </c>
      <c r="G16" s="261" t="s">
        <v>413</v>
      </c>
      <c r="H16" s="259" t="s">
        <v>804</v>
      </c>
      <c r="I16" s="262" t="s">
        <v>819</v>
      </c>
      <c r="J16" s="260" t="s">
        <v>413</v>
      </c>
      <c r="K16" s="259" t="s">
        <v>820</v>
      </c>
      <c r="L16" s="263" t="s">
        <v>821</v>
      </c>
      <c r="M16" s="261" t="s">
        <v>413</v>
      </c>
      <c r="N16" s="259" t="s">
        <v>820</v>
      </c>
      <c r="O16" s="263" t="s">
        <v>822</v>
      </c>
      <c r="P16" s="261"/>
      <c r="Q16" s="259"/>
      <c r="R16" s="270"/>
    </row>
    <row r="17" spans="1:18" ht="12">
      <c r="A17" s="269" t="s">
        <v>71</v>
      </c>
      <c r="B17" s="259" t="s">
        <v>814</v>
      </c>
      <c r="C17" s="263" t="s">
        <v>823</v>
      </c>
      <c r="D17" s="261" t="s">
        <v>71</v>
      </c>
      <c r="E17" s="259" t="s">
        <v>814</v>
      </c>
      <c r="F17" s="262" t="s">
        <v>824</v>
      </c>
      <c r="G17" s="261" t="s">
        <v>71</v>
      </c>
      <c r="H17" s="259" t="s">
        <v>814</v>
      </c>
      <c r="I17" s="262" t="s">
        <v>825</v>
      </c>
      <c r="J17" s="260" t="s">
        <v>71</v>
      </c>
      <c r="K17" s="259" t="s">
        <v>826</v>
      </c>
      <c r="L17" s="263" t="s">
        <v>827</v>
      </c>
      <c r="M17" s="261" t="s">
        <v>71</v>
      </c>
      <c r="N17" s="259" t="s">
        <v>826</v>
      </c>
      <c r="O17" s="263" t="s">
        <v>828</v>
      </c>
      <c r="P17" s="261"/>
      <c r="Q17" s="259"/>
      <c r="R17" s="270"/>
    </row>
    <row r="18" spans="1:18" ht="12">
      <c r="A18" s="269" t="s">
        <v>81</v>
      </c>
      <c r="B18" s="259" t="s">
        <v>826</v>
      </c>
      <c r="C18" s="263" t="s">
        <v>829</v>
      </c>
      <c r="D18" s="261" t="s">
        <v>81</v>
      </c>
      <c r="E18" s="259" t="s">
        <v>830</v>
      </c>
      <c r="F18" s="262" t="s">
        <v>831</v>
      </c>
      <c r="G18" s="261" t="s">
        <v>81</v>
      </c>
      <c r="H18" s="259" t="s">
        <v>820</v>
      </c>
      <c r="I18" s="262" t="s">
        <v>832</v>
      </c>
      <c r="J18" s="260" t="s">
        <v>81</v>
      </c>
      <c r="K18" s="259" t="s">
        <v>833</v>
      </c>
      <c r="L18" s="263" t="s">
        <v>834</v>
      </c>
      <c r="M18" s="261" t="s">
        <v>81</v>
      </c>
      <c r="N18" s="259" t="s">
        <v>835</v>
      </c>
      <c r="O18" s="263" t="s">
        <v>836</v>
      </c>
      <c r="P18" s="261"/>
      <c r="Q18" s="259"/>
      <c r="R18" s="270"/>
    </row>
    <row r="19" spans="1:18" ht="12">
      <c r="A19" s="269" t="s">
        <v>92</v>
      </c>
      <c r="B19" s="259" t="s">
        <v>837</v>
      </c>
      <c r="C19" s="263" t="s">
        <v>794</v>
      </c>
      <c r="D19" s="261" t="s">
        <v>92</v>
      </c>
      <c r="E19" s="259" t="s">
        <v>826</v>
      </c>
      <c r="F19" s="262" t="s">
        <v>838</v>
      </c>
      <c r="G19" s="261" t="s">
        <v>92</v>
      </c>
      <c r="H19" s="259" t="s">
        <v>826</v>
      </c>
      <c r="I19" s="262" t="s">
        <v>839</v>
      </c>
      <c r="J19" s="260" t="s">
        <v>92</v>
      </c>
      <c r="K19" s="259" t="s">
        <v>840</v>
      </c>
      <c r="L19" s="263" t="s">
        <v>841</v>
      </c>
      <c r="M19" s="261" t="s">
        <v>92</v>
      </c>
      <c r="N19" s="259" t="s">
        <v>833</v>
      </c>
      <c r="O19" s="263" t="s">
        <v>842</v>
      </c>
      <c r="P19" s="261"/>
      <c r="Q19" s="259"/>
      <c r="R19" s="270"/>
    </row>
    <row r="20" spans="1:18" ht="12">
      <c r="A20" s="269" t="s">
        <v>101</v>
      </c>
      <c r="B20" s="259" t="s">
        <v>835</v>
      </c>
      <c r="C20" s="263" t="s">
        <v>843</v>
      </c>
      <c r="D20" s="261" t="s">
        <v>101</v>
      </c>
      <c r="E20" s="259" t="s">
        <v>820</v>
      </c>
      <c r="F20" s="262" t="s">
        <v>844</v>
      </c>
      <c r="G20" s="261" t="s">
        <v>101</v>
      </c>
      <c r="H20" s="259" t="s">
        <v>840</v>
      </c>
      <c r="I20" s="262" t="s">
        <v>845</v>
      </c>
      <c r="J20" s="260" t="s">
        <v>101</v>
      </c>
      <c r="K20" s="259" t="s">
        <v>835</v>
      </c>
      <c r="L20" s="263" t="s">
        <v>846</v>
      </c>
      <c r="M20" s="261" t="s">
        <v>101</v>
      </c>
      <c r="N20" s="259" t="s">
        <v>847</v>
      </c>
      <c r="O20" s="263" t="s">
        <v>848</v>
      </c>
      <c r="P20" s="261"/>
      <c r="Q20" s="259"/>
      <c r="R20" s="270"/>
    </row>
    <row r="21" spans="1:18" ht="12">
      <c r="A21" s="269" t="s">
        <v>109</v>
      </c>
      <c r="B21" s="259" t="s">
        <v>847</v>
      </c>
      <c r="C21" s="263" t="s">
        <v>849</v>
      </c>
      <c r="D21" s="261" t="s">
        <v>109</v>
      </c>
      <c r="E21" s="259" t="s">
        <v>833</v>
      </c>
      <c r="F21" s="262" t="s">
        <v>850</v>
      </c>
      <c r="G21" s="261" t="s">
        <v>109</v>
      </c>
      <c r="H21" s="259" t="s">
        <v>833</v>
      </c>
      <c r="I21" s="262" t="s">
        <v>851</v>
      </c>
      <c r="J21" s="260" t="s">
        <v>109</v>
      </c>
      <c r="K21" s="259" t="s">
        <v>847</v>
      </c>
      <c r="L21" s="263" t="s">
        <v>852</v>
      </c>
      <c r="M21" s="261" t="s">
        <v>109</v>
      </c>
      <c r="N21" s="259" t="s">
        <v>840</v>
      </c>
      <c r="O21" s="263" t="s">
        <v>853</v>
      </c>
      <c r="P21" s="261"/>
      <c r="Q21" s="259"/>
      <c r="R21" s="270"/>
    </row>
    <row r="22" spans="1:18" ht="12">
      <c r="A22" s="269" t="s">
        <v>117</v>
      </c>
      <c r="B22" s="259" t="s">
        <v>830</v>
      </c>
      <c r="C22" s="263" t="s">
        <v>854</v>
      </c>
      <c r="D22" s="261" t="s">
        <v>117</v>
      </c>
      <c r="E22" s="259" t="s">
        <v>835</v>
      </c>
      <c r="F22" s="262" t="s">
        <v>855</v>
      </c>
      <c r="G22" s="261" t="s">
        <v>117</v>
      </c>
      <c r="H22" s="259" t="s">
        <v>847</v>
      </c>
      <c r="I22" s="262" t="s">
        <v>856</v>
      </c>
      <c r="J22" s="260" t="s">
        <v>117</v>
      </c>
      <c r="K22" s="259" t="s">
        <v>857</v>
      </c>
      <c r="L22" s="263" t="s">
        <v>858</v>
      </c>
      <c r="M22" s="261" t="s">
        <v>117</v>
      </c>
      <c r="N22" s="259" t="s">
        <v>857</v>
      </c>
      <c r="O22" s="263" t="s">
        <v>859</v>
      </c>
      <c r="P22" s="261"/>
      <c r="Q22" s="259"/>
      <c r="R22" s="270"/>
    </row>
    <row r="23" spans="1:18" ht="12">
      <c r="A23" s="269" t="s">
        <v>124</v>
      </c>
      <c r="B23" s="259" t="s">
        <v>820</v>
      </c>
      <c r="C23" s="263" t="s">
        <v>860</v>
      </c>
      <c r="D23" s="261" t="s">
        <v>124</v>
      </c>
      <c r="E23" s="259" t="s">
        <v>847</v>
      </c>
      <c r="F23" s="262" t="s">
        <v>861</v>
      </c>
      <c r="G23" s="261" t="s">
        <v>124</v>
      </c>
      <c r="H23" s="259" t="s">
        <v>857</v>
      </c>
      <c r="I23" s="262" t="s">
        <v>862</v>
      </c>
      <c r="J23" s="260" t="s">
        <v>124</v>
      </c>
      <c r="K23" s="259" t="s">
        <v>863</v>
      </c>
      <c r="L23" s="263" t="s">
        <v>864</v>
      </c>
      <c r="M23" s="261" t="s">
        <v>124</v>
      </c>
      <c r="N23" s="259" t="s">
        <v>863</v>
      </c>
      <c r="O23" s="263" t="s">
        <v>865</v>
      </c>
      <c r="P23" s="261"/>
      <c r="Q23" s="259"/>
      <c r="R23" s="270"/>
    </row>
    <row r="24" spans="1:18" ht="12">
      <c r="A24" s="269" t="s">
        <v>135</v>
      </c>
      <c r="B24" s="259" t="s">
        <v>857</v>
      </c>
      <c r="C24" s="263" t="s">
        <v>866</v>
      </c>
      <c r="D24" s="261" t="s">
        <v>135</v>
      </c>
      <c r="E24" s="259" t="s">
        <v>840</v>
      </c>
      <c r="F24" s="262" t="s">
        <v>867</v>
      </c>
      <c r="G24" s="261" t="s">
        <v>135</v>
      </c>
      <c r="H24" s="259" t="s">
        <v>835</v>
      </c>
      <c r="I24" s="262" t="s">
        <v>868</v>
      </c>
      <c r="J24" s="260" t="s">
        <v>135</v>
      </c>
      <c r="K24" s="259" t="s">
        <v>837</v>
      </c>
      <c r="L24" s="263" t="s">
        <v>869</v>
      </c>
      <c r="M24" s="261" t="s">
        <v>135</v>
      </c>
      <c r="N24" s="259" t="s">
        <v>870</v>
      </c>
      <c r="O24" s="263" t="s">
        <v>871</v>
      </c>
      <c r="P24" s="261"/>
      <c r="Q24" s="259"/>
      <c r="R24" s="270"/>
    </row>
    <row r="25" spans="1:18" ht="12">
      <c r="A25" s="269" t="s">
        <v>87</v>
      </c>
      <c r="B25" s="259" t="s">
        <v>870</v>
      </c>
      <c r="C25" s="263" t="s">
        <v>872</v>
      </c>
      <c r="D25" s="261" t="s">
        <v>87</v>
      </c>
      <c r="E25" s="259" t="s">
        <v>857</v>
      </c>
      <c r="F25" s="262" t="s">
        <v>873</v>
      </c>
      <c r="G25" s="261" t="s">
        <v>87</v>
      </c>
      <c r="H25" s="259" t="s">
        <v>837</v>
      </c>
      <c r="I25" s="262" t="s">
        <v>736</v>
      </c>
      <c r="J25" s="260" t="s">
        <v>87</v>
      </c>
      <c r="K25" s="259" t="s">
        <v>870</v>
      </c>
      <c r="L25" s="263" t="s">
        <v>874</v>
      </c>
      <c r="M25" s="261" t="s">
        <v>87</v>
      </c>
      <c r="N25" s="259" t="s">
        <v>837</v>
      </c>
      <c r="O25" s="263" t="s">
        <v>875</v>
      </c>
      <c r="P25" s="261"/>
      <c r="Q25" s="259"/>
      <c r="R25" s="270"/>
    </row>
    <row r="26" spans="1:18" ht="12">
      <c r="A26" s="269" t="s">
        <v>151</v>
      </c>
      <c r="B26" s="259" t="s">
        <v>833</v>
      </c>
      <c r="C26" s="263" t="s">
        <v>876</v>
      </c>
      <c r="D26" s="261" t="s">
        <v>151</v>
      </c>
      <c r="E26" s="259" t="s">
        <v>837</v>
      </c>
      <c r="F26" s="262" t="s">
        <v>877</v>
      </c>
      <c r="G26" s="261" t="s">
        <v>151</v>
      </c>
      <c r="H26" s="259" t="s">
        <v>863</v>
      </c>
      <c r="I26" s="262" t="s">
        <v>878</v>
      </c>
      <c r="J26" s="260" t="s">
        <v>151</v>
      </c>
      <c r="K26" s="259" t="s">
        <v>879</v>
      </c>
      <c r="L26" s="263" t="s">
        <v>880</v>
      </c>
      <c r="M26" s="261" t="s">
        <v>151</v>
      </c>
      <c r="N26" s="259" t="s">
        <v>881</v>
      </c>
      <c r="O26" s="263" t="s">
        <v>882</v>
      </c>
      <c r="P26" s="261"/>
      <c r="Q26" s="259"/>
      <c r="R26" s="270"/>
    </row>
    <row r="27" spans="1:18" ht="12">
      <c r="A27" s="269" t="s">
        <v>160</v>
      </c>
      <c r="B27" s="259" t="s">
        <v>881</v>
      </c>
      <c r="C27" s="263" t="s">
        <v>883</v>
      </c>
      <c r="D27" s="261" t="s">
        <v>160</v>
      </c>
      <c r="E27" s="259" t="s">
        <v>863</v>
      </c>
      <c r="F27" s="262" t="s">
        <v>884</v>
      </c>
      <c r="G27" s="261" t="s">
        <v>160</v>
      </c>
      <c r="H27" s="259" t="s">
        <v>870</v>
      </c>
      <c r="I27" s="262" t="s">
        <v>885</v>
      </c>
      <c r="J27" s="260" t="s">
        <v>160</v>
      </c>
      <c r="K27" s="259" t="s">
        <v>881</v>
      </c>
      <c r="L27" s="263" t="s">
        <v>886</v>
      </c>
      <c r="M27" s="261" t="s">
        <v>160</v>
      </c>
      <c r="N27" s="259" t="s">
        <v>887</v>
      </c>
      <c r="O27" s="263" t="s">
        <v>888</v>
      </c>
      <c r="P27" s="261"/>
      <c r="Q27" s="259"/>
      <c r="R27" s="270"/>
    </row>
    <row r="28" spans="1:18" ht="12">
      <c r="A28" s="269" t="s">
        <v>130</v>
      </c>
      <c r="B28" s="259" t="s">
        <v>840</v>
      </c>
      <c r="C28" s="263" t="s">
        <v>889</v>
      </c>
      <c r="D28" s="261" t="s">
        <v>130</v>
      </c>
      <c r="E28" s="259" t="s">
        <v>887</v>
      </c>
      <c r="F28" s="262" t="s">
        <v>890</v>
      </c>
      <c r="G28" s="261" t="s">
        <v>130</v>
      </c>
      <c r="H28" s="259" t="s">
        <v>879</v>
      </c>
      <c r="I28" s="262" t="s">
        <v>891</v>
      </c>
      <c r="J28" s="260" t="s">
        <v>130</v>
      </c>
      <c r="K28" s="259" t="s">
        <v>887</v>
      </c>
      <c r="L28" s="263" t="s">
        <v>892</v>
      </c>
      <c r="M28" s="261" t="s">
        <v>130</v>
      </c>
      <c r="N28" s="259" t="s">
        <v>879</v>
      </c>
      <c r="O28" s="263" t="s">
        <v>893</v>
      </c>
      <c r="P28" s="261"/>
      <c r="Q28" s="259"/>
      <c r="R28" s="270"/>
    </row>
    <row r="29" spans="1:18" ht="12">
      <c r="A29" s="269" t="s">
        <v>76</v>
      </c>
      <c r="B29" s="259" t="s">
        <v>879</v>
      </c>
      <c r="C29" s="263" t="s">
        <v>894</v>
      </c>
      <c r="D29" s="261" t="s">
        <v>76</v>
      </c>
      <c r="E29" s="259" t="s">
        <v>881</v>
      </c>
      <c r="F29" s="262" t="s">
        <v>895</v>
      </c>
      <c r="G29" s="261" t="s">
        <v>76</v>
      </c>
      <c r="H29" s="259" t="s">
        <v>881</v>
      </c>
      <c r="I29" s="262" t="s">
        <v>896</v>
      </c>
      <c r="J29" s="260" t="s">
        <v>76</v>
      </c>
      <c r="K29" s="259" t="s">
        <v>897</v>
      </c>
      <c r="L29" s="263" t="s">
        <v>898</v>
      </c>
      <c r="M29" s="261"/>
      <c r="N29" s="259"/>
      <c r="O29" s="263"/>
      <c r="P29" s="261"/>
      <c r="Q29" s="259"/>
      <c r="R29" s="270"/>
    </row>
    <row r="30" spans="1:18" ht="12">
      <c r="A30" s="269" t="s">
        <v>105</v>
      </c>
      <c r="B30" s="259" t="s">
        <v>863</v>
      </c>
      <c r="C30" s="263" t="s">
        <v>899</v>
      </c>
      <c r="D30" s="261" t="s">
        <v>105</v>
      </c>
      <c r="E30" s="259" t="s">
        <v>870</v>
      </c>
      <c r="F30" s="262" t="s">
        <v>900</v>
      </c>
      <c r="G30" s="261" t="s">
        <v>105</v>
      </c>
      <c r="H30" s="259" t="s">
        <v>887</v>
      </c>
      <c r="I30" s="262" t="s">
        <v>858</v>
      </c>
      <c r="J30" s="260" t="s">
        <v>105</v>
      </c>
      <c r="K30" s="259" t="s">
        <v>901</v>
      </c>
      <c r="L30" s="263" t="s">
        <v>902</v>
      </c>
      <c r="M30" s="261"/>
      <c r="N30" s="259"/>
      <c r="O30" s="263"/>
      <c r="P30" s="261"/>
      <c r="Q30" s="259"/>
      <c r="R30" s="270"/>
    </row>
    <row r="31" spans="1:18" ht="12">
      <c r="A31" s="269" t="s">
        <v>185</v>
      </c>
      <c r="B31" s="259" t="s">
        <v>887</v>
      </c>
      <c r="C31" s="263" t="s">
        <v>903</v>
      </c>
      <c r="D31" s="261" t="s">
        <v>185</v>
      </c>
      <c r="E31" s="259" t="s">
        <v>879</v>
      </c>
      <c r="F31" s="262" t="s">
        <v>904</v>
      </c>
      <c r="G31" s="261" t="s">
        <v>185</v>
      </c>
      <c r="H31" s="259" t="s">
        <v>897</v>
      </c>
      <c r="I31" s="262" t="s">
        <v>905</v>
      </c>
      <c r="J31" s="260" t="s">
        <v>185</v>
      </c>
      <c r="K31" s="259" t="s">
        <v>906</v>
      </c>
      <c r="L31" s="263" t="s">
        <v>907</v>
      </c>
      <c r="M31" s="261"/>
      <c r="N31" s="259"/>
      <c r="O31" s="263"/>
      <c r="P31" s="261"/>
      <c r="Q31" s="259"/>
      <c r="R31" s="270"/>
    </row>
    <row r="32" spans="1:18" ht="12">
      <c r="A32" s="269" t="s">
        <v>96</v>
      </c>
      <c r="B32" s="259" t="s">
        <v>901</v>
      </c>
      <c r="C32" s="263" t="s">
        <v>777</v>
      </c>
      <c r="D32" s="261" t="s">
        <v>96</v>
      </c>
      <c r="E32" s="259" t="s">
        <v>897</v>
      </c>
      <c r="F32" s="262" t="s">
        <v>908</v>
      </c>
      <c r="G32" s="261" t="s">
        <v>96</v>
      </c>
      <c r="H32" s="259" t="s">
        <v>901</v>
      </c>
      <c r="I32" s="262" t="s">
        <v>909</v>
      </c>
      <c r="J32" s="260" t="s">
        <v>96</v>
      </c>
      <c r="K32" s="259" t="s">
        <v>910</v>
      </c>
      <c r="L32" s="263" t="s">
        <v>911</v>
      </c>
      <c r="M32" s="261"/>
      <c r="N32" s="259"/>
      <c r="O32" s="263"/>
      <c r="P32" s="261"/>
      <c r="Q32" s="259"/>
      <c r="R32" s="270"/>
    </row>
    <row r="33" spans="1:18" ht="12">
      <c r="A33" s="269" t="s">
        <v>204</v>
      </c>
      <c r="B33" s="259" t="s">
        <v>897</v>
      </c>
      <c r="C33" s="263" t="s">
        <v>912</v>
      </c>
      <c r="D33" s="261" t="s">
        <v>204</v>
      </c>
      <c r="E33" s="259" t="s">
        <v>901</v>
      </c>
      <c r="F33" s="262" t="s">
        <v>913</v>
      </c>
      <c r="G33" s="261" t="s">
        <v>204</v>
      </c>
      <c r="H33" s="259" t="s">
        <v>906</v>
      </c>
      <c r="I33" s="262" t="s">
        <v>859</v>
      </c>
      <c r="J33" s="260" t="s">
        <v>204</v>
      </c>
      <c r="K33" s="259" t="s">
        <v>914</v>
      </c>
      <c r="L33" s="263" t="s">
        <v>915</v>
      </c>
      <c r="M33" s="261"/>
      <c r="N33" s="259"/>
      <c r="O33" s="263"/>
      <c r="P33" s="261"/>
      <c r="Q33" s="259"/>
      <c r="R33" s="270"/>
    </row>
    <row r="34" spans="1:18" ht="12">
      <c r="A34" s="269" t="s">
        <v>299</v>
      </c>
      <c r="B34" s="259" t="s">
        <v>916</v>
      </c>
      <c r="C34" s="263" t="s">
        <v>917</v>
      </c>
      <c r="D34" s="261" t="s">
        <v>299</v>
      </c>
      <c r="E34" s="259" t="s">
        <v>906</v>
      </c>
      <c r="F34" s="262" t="s">
        <v>918</v>
      </c>
      <c r="G34" s="261" t="s">
        <v>299</v>
      </c>
      <c r="H34" s="259" t="s">
        <v>910</v>
      </c>
      <c r="I34" s="262" t="s">
        <v>919</v>
      </c>
      <c r="J34" s="260"/>
      <c r="K34" s="259"/>
      <c r="L34" s="263"/>
      <c r="M34" s="261"/>
      <c r="N34" s="259"/>
      <c r="O34" s="263"/>
      <c r="P34" s="261"/>
      <c r="Q34" s="259"/>
      <c r="R34" s="270"/>
    </row>
    <row r="35" spans="1:18" ht="12">
      <c r="A35" s="269" t="s">
        <v>920</v>
      </c>
      <c r="B35" s="259" t="s">
        <v>906</v>
      </c>
      <c r="C35" s="263" t="s">
        <v>921</v>
      </c>
      <c r="D35" s="261" t="s">
        <v>920</v>
      </c>
      <c r="E35" s="259" t="s">
        <v>922</v>
      </c>
      <c r="F35" s="262" t="s">
        <v>923</v>
      </c>
      <c r="G35" s="261" t="s">
        <v>920</v>
      </c>
      <c r="H35" s="259" t="s">
        <v>914</v>
      </c>
      <c r="I35" s="262" t="s">
        <v>924</v>
      </c>
      <c r="J35" s="260"/>
      <c r="K35" s="259"/>
      <c r="L35" s="263"/>
      <c r="M35" s="261"/>
      <c r="N35" s="259"/>
      <c r="O35" s="263"/>
      <c r="P35" s="261"/>
      <c r="Q35" s="259"/>
      <c r="R35" s="270"/>
    </row>
    <row r="36" spans="1:18" ht="12">
      <c r="A36" s="269" t="s">
        <v>355</v>
      </c>
      <c r="B36" s="259" t="s">
        <v>910</v>
      </c>
      <c r="C36" s="263" t="s">
        <v>925</v>
      </c>
      <c r="D36" s="261" t="s">
        <v>355</v>
      </c>
      <c r="E36" s="259" t="s">
        <v>910</v>
      </c>
      <c r="F36" s="262" t="s">
        <v>926</v>
      </c>
      <c r="G36" s="261" t="s">
        <v>355</v>
      </c>
      <c r="H36" s="259" t="s">
        <v>927</v>
      </c>
      <c r="I36" s="262" t="s">
        <v>928</v>
      </c>
      <c r="J36" s="260"/>
      <c r="K36" s="259"/>
      <c r="L36" s="263"/>
      <c r="M36" s="261"/>
      <c r="N36" s="259"/>
      <c r="O36" s="263"/>
      <c r="P36" s="261"/>
      <c r="Q36" s="259"/>
      <c r="R36" s="270"/>
    </row>
    <row r="37" spans="1:18" ht="12">
      <c r="A37" s="269" t="s">
        <v>314</v>
      </c>
      <c r="B37" s="259" t="s">
        <v>929</v>
      </c>
      <c r="C37" s="263" t="s">
        <v>930</v>
      </c>
      <c r="D37" s="261" t="s">
        <v>314</v>
      </c>
      <c r="E37" s="259" t="s">
        <v>929</v>
      </c>
      <c r="F37" s="262" t="s">
        <v>931</v>
      </c>
      <c r="G37" s="261" t="s">
        <v>314</v>
      </c>
      <c r="H37" s="259" t="s">
        <v>830</v>
      </c>
      <c r="I37" s="262" t="s">
        <v>932</v>
      </c>
      <c r="J37" s="260"/>
      <c r="K37" s="259"/>
      <c r="L37" s="263"/>
      <c r="M37" s="261"/>
      <c r="N37" s="259"/>
      <c r="O37" s="263"/>
      <c r="P37" s="261"/>
      <c r="Q37" s="259"/>
      <c r="R37" s="270"/>
    </row>
    <row r="38" spans="1:18" ht="12">
      <c r="A38" s="269" t="s">
        <v>325</v>
      </c>
      <c r="B38" s="259" t="s">
        <v>927</v>
      </c>
      <c r="C38" s="263" t="s">
        <v>933</v>
      </c>
      <c r="D38" s="261" t="s">
        <v>325</v>
      </c>
      <c r="E38" s="259" t="s">
        <v>927</v>
      </c>
      <c r="F38" s="262" t="s">
        <v>934</v>
      </c>
      <c r="G38" s="261"/>
      <c r="H38" s="259"/>
      <c r="I38" s="262"/>
      <c r="J38" s="260"/>
      <c r="K38" s="259"/>
      <c r="L38" s="263"/>
      <c r="M38" s="261"/>
      <c r="N38" s="259"/>
      <c r="O38" s="263"/>
      <c r="P38" s="261"/>
      <c r="Q38" s="259"/>
      <c r="R38" s="270"/>
    </row>
    <row r="39" spans="1:18" ht="12">
      <c r="A39" s="269" t="s">
        <v>935</v>
      </c>
      <c r="B39" s="259" t="s">
        <v>914</v>
      </c>
      <c r="C39" s="263" t="s">
        <v>936</v>
      </c>
      <c r="D39" s="261" t="s">
        <v>935</v>
      </c>
      <c r="E39" s="259" t="s">
        <v>914</v>
      </c>
      <c r="F39" s="262" t="s">
        <v>937</v>
      </c>
      <c r="G39" s="261"/>
      <c r="H39" s="259"/>
      <c r="I39" s="262"/>
      <c r="J39" s="260"/>
      <c r="K39" s="259"/>
      <c r="L39" s="263"/>
      <c r="M39" s="261"/>
      <c r="N39" s="259"/>
      <c r="O39" s="263"/>
      <c r="P39" s="261"/>
      <c r="Q39" s="259"/>
      <c r="R39" s="270"/>
    </row>
    <row r="40" spans="1:18" ht="12.75" thickBot="1">
      <c r="A40" s="271" t="s">
        <v>938</v>
      </c>
      <c r="B40" s="272" t="s">
        <v>922</v>
      </c>
      <c r="C40" s="273" t="s">
        <v>939</v>
      </c>
      <c r="D40" s="274"/>
      <c r="E40" s="272"/>
      <c r="F40" s="275"/>
      <c r="G40" s="274"/>
      <c r="H40" s="272"/>
      <c r="I40" s="275"/>
      <c r="J40" s="276"/>
      <c r="K40" s="272"/>
      <c r="L40" s="273"/>
      <c r="M40" s="274"/>
      <c r="N40" s="272"/>
      <c r="O40" s="273"/>
      <c r="P40" s="274"/>
      <c r="Q40" s="272"/>
      <c r="R40" s="277"/>
    </row>
    <row r="42" spans="1:18" ht="13.5" thickBot="1">
      <c r="A42" s="297" t="s">
        <v>250</v>
      </c>
      <c r="P42" s="257"/>
      <c r="R42" s="257"/>
    </row>
    <row r="43" spans="1:18" s="256" customFormat="1" ht="12.75" thickBot="1">
      <c r="A43" s="286" t="s">
        <v>3</v>
      </c>
      <c r="B43" s="287" t="s">
        <v>14</v>
      </c>
      <c r="C43" s="290" t="s">
        <v>1107</v>
      </c>
      <c r="D43" s="293" t="s">
        <v>3</v>
      </c>
      <c r="E43" s="287" t="s">
        <v>15</v>
      </c>
      <c r="F43" s="290" t="s">
        <v>1107</v>
      </c>
      <c r="G43" s="293" t="s">
        <v>3</v>
      </c>
      <c r="H43" s="287" t="s">
        <v>16</v>
      </c>
      <c r="I43" s="290" t="s">
        <v>1107</v>
      </c>
      <c r="J43" s="293" t="s">
        <v>3</v>
      </c>
      <c r="K43" s="287" t="s">
        <v>17</v>
      </c>
      <c r="L43" s="290" t="s">
        <v>1107</v>
      </c>
      <c r="M43" s="293" t="s">
        <v>3</v>
      </c>
      <c r="N43" s="287" t="s">
        <v>18</v>
      </c>
      <c r="O43" s="290" t="s">
        <v>1107</v>
      </c>
      <c r="P43" s="293" t="s">
        <v>3</v>
      </c>
      <c r="Q43" s="287" t="s">
        <v>19</v>
      </c>
      <c r="R43" s="292" t="s">
        <v>1107</v>
      </c>
    </row>
    <row r="44" spans="1:18" ht="12">
      <c r="A44" s="281" t="s">
        <v>247</v>
      </c>
      <c r="B44" s="264" t="s">
        <v>1108</v>
      </c>
      <c r="C44" s="267" t="s">
        <v>1127</v>
      </c>
      <c r="D44" s="268" t="s">
        <v>247</v>
      </c>
      <c r="E44" s="264" t="s">
        <v>1108</v>
      </c>
      <c r="F44" s="267" t="s">
        <v>1109</v>
      </c>
      <c r="G44" s="268" t="s">
        <v>247</v>
      </c>
      <c r="H44" s="264" t="s">
        <v>1108</v>
      </c>
      <c r="I44" s="267" t="s">
        <v>1110</v>
      </c>
      <c r="J44" s="268" t="s">
        <v>247</v>
      </c>
      <c r="K44" s="264" t="s">
        <v>1108</v>
      </c>
      <c r="L44" s="267" t="s">
        <v>1111</v>
      </c>
      <c r="M44" s="268" t="s">
        <v>247</v>
      </c>
      <c r="N44" s="264" t="s">
        <v>1108</v>
      </c>
      <c r="O44" s="267" t="s">
        <v>1112</v>
      </c>
      <c r="P44" s="268" t="s">
        <v>247</v>
      </c>
      <c r="Q44" s="264" t="s">
        <v>1108</v>
      </c>
      <c r="R44" s="282" t="s">
        <v>256</v>
      </c>
    </row>
    <row r="45" spans="1:18" ht="12">
      <c r="A45" s="269" t="s">
        <v>239</v>
      </c>
      <c r="B45" s="259" t="s">
        <v>1113</v>
      </c>
      <c r="C45" s="262" t="s">
        <v>1048</v>
      </c>
      <c r="D45" s="260" t="s">
        <v>239</v>
      </c>
      <c r="E45" s="259" t="s">
        <v>1114</v>
      </c>
      <c r="F45" s="262" t="s">
        <v>1115</v>
      </c>
      <c r="G45" s="260" t="s">
        <v>239</v>
      </c>
      <c r="H45" s="259" t="s">
        <v>1113</v>
      </c>
      <c r="I45" s="262" t="s">
        <v>1116</v>
      </c>
      <c r="J45" s="260" t="s">
        <v>239</v>
      </c>
      <c r="K45" s="259" t="s">
        <v>1114</v>
      </c>
      <c r="L45" s="262" t="s">
        <v>952</v>
      </c>
      <c r="M45" s="260" t="s">
        <v>239</v>
      </c>
      <c r="N45" s="259" t="s">
        <v>1117</v>
      </c>
      <c r="O45" s="262" t="s">
        <v>1118</v>
      </c>
      <c r="P45" s="260" t="s">
        <v>239</v>
      </c>
      <c r="Q45" s="259" t="s">
        <v>1117</v>
      </c>
      <c r="R45" s="270" t="s">
        <v>1119</v>
      </c>
    </row>
    <row r="46" spans="1:18" ht="12">
      <c r="A46" s="269" t="s">
        <v>209</v>
      </c>
      <c r="B46" s="259" t="s">
        <v>1117</v>
      </c>
      <c r="C46" s="262" t="s">
        <v>779</v>
      </c>
      <c r="D46" s="260" t="s">
        <v>209</v>
      </c>
      <c r="E46" s="259" t="s">
        <v>1113</v>
      </c>
      <c r="F46" s="262" t="s">
        <v>1120</v>
      </c>
      <c r="G46" s="260" t="s">
        <v>209</v>
      </c>
      <c r="H46" s="259" t="s">
        <v>1114</v>
      </c>
      <c r="I46" s="262" t="s">
        <v>774</v>
      </c>
      <c r="J46" s="260" t="s">
        <v>209</v>
      </c>
      <c r="K46" s="259" t="s">
        <v>1117</v>
      </c>
      <c r="L46" s="262" t="s">
        <v>1121</v>
      </c>
      <c r="M46" s="260" t="s">
        <v>209</v>
      </c>
      <c r="N46" s="259" t="s">
        <v>1122</v>
      </c>
      <c r="O46" s="262" t="s">
        <v>796</v>
      </c>
      <c r="P46" s="260" t="s">
        <v>209</v>
      </c>
      <c r="Q46" s="259" t="s">
        <v>1122</v>
      </c>
      <c r="R46" s="270" t="s">
        <v>1062</v>
      </c>
    </row>
    <row r="47" spans="1:18" ht="12">
      <c r="A47" s="269" t="s">
        <v>178</v>
      </c>
      <c r="B47" s="259" t="s">
        <v>1114</v>
      </c>
      <c r="C47" s="262" t="s">
        <v>1082</v>
      </c>
      <c r="D47" s="260" t="s">
        <v>178</v>
      </c>
      <c r="E47" s="259" t="s">
        <v>1117</v>
      </c>
      <c r="F47" s="262" t="s">
        <v>754</v>
      </c>
      <c r="G47" s="260" t="s">
        <v>178</v>
      </c>
      <c r="H47" s="259" t="s">
        <v>1117</v>
      </c>
      <c r="I47" s="262" t="s">
        <v>959</v>
      </c>
      <c r="J47" s="260" t="s">
        <v>178</v>
      </c>
      <c r="K47" s="259" t="s">
        <v>1122</v>
      </c>
      <c r="L47" s="262" t="s">
        <v>1123</v>
      </c>
      <c r="M47" s="260" t="s">
        <v>178</v>
      </c>
      <c r="N47" s="259" t="s">
        <v>1113</v>
      </c>
      <c r="O47" s="262" t="s">
        <v>1124</v>
      </c>
      <c r="P47" s="260" t="s">
        <v>178</v>
      </c>
      <c r="Q47" s="259" t="s">
        <v>1113</v>
      </c>
      <c r="R47" s="270" t="s">
        <v>1125</v>
      </c>
    </row>
    <row r="48" spans="1:18" ht="12.75" thickBot="1">
      <c r="A48" s="271" t="s">
        <v>78</v>
      </c>
      <c r="B48" s="272" t="s">
        <v>1122</v>
      </c>
      <c r="C48" s="275" t="s">
        <v>772</v>
      </c>
      <c r="D48" s="276" t="s">
        <v>78</v>
      </c>
      <c r="E48" s="272" t="s">
        <v>1122</v>
      </c>
      <c r="F48" s="275" t="s">
        <v>1126</v>
      </c>
      <c r="G48" s="276" t="s">
        <v>78</v>
      </c>
      <c r="H48" s="272" t="s">
        <v>1122</v>
      </c>
      <c r="I48" s="275" t="s">
        <v>976</v>
      </c>
      <c r="J48" s="276" t="s">
        <v>78</v>
      </c>
      <c r="K48" s="272" t="s">
        <v>1113</v>
      </c>
      <c r="L48" s="275" t="s">
        <v>982</v>
      </c>
      <c r="M48" s="276"/>
      <c r="N48" s="272"/>
      <c r="O48" s="275"/>
      <c r="P48" s="276"/>
      <c r="Q48" s="272"/>
      <c r="R48" s="277"/>
    </row>
    <row r="49" spans="1:18" ht="12">
      <c r="A49" s="278"/>
      <c r="B49" s="279"/>
      <c r="C49" s="280"/>
      <c r="D49" s="278"/>
      <c r="E49" s="279"/>
      <c r="F49" s="280"/>
      <c r="G49" s="278"/>
      <c r="H49" s="279"/>
      <c r="I49" s="280"/>
      <c r="J49" s="278"/>
      <c r="K49" s="279"/>
      <c r="L49" s="280"/>
      <c r="M49" s="278"/>
      <c r="N49" s="279"/>
      <c r="O49" s="280"/>
      <c r="P49" s="278"/>
      <c r="Q49" s="279"/>
      <c r="R49" s="280"/>
    </row>
    <row r="50" ht="13.5" thickBot="1">
      <c r="A50" s="298" t="s">
        <v>1237</v>
      </c>
    </row>
    <row r="51" spans="1:18" s="256" customFormat="1" ht="12.75" thickBot="1">
      <c r="A51" s="286" t="s">
        <v>3</v>
      </c>
      <c r="B51" s="287" t="s">
        <v>14</v>
      </c>
      <c r="C51" s="290" t="s">
        <v>1107</v>
      </c>
      <c r="D51" s="293" t="s">
        <v>3</v>
      </c>
      <c r="E51" s="287" t="s">
        <v>15</v>
      </c>
      <c r="F51" s="288" t="s">
        <v>1107</v>
      </c>
      <c r="G51" s="289" t="s">
        <v>3</v>
      </c>
      <c r="H51" s="287" t="s">
        <v>16</v>
      </c>
      <c r="I51" s="290" t="s">
        <v>1107</v>
      </c>
      <c r="J51" s="293" t="s">
        <v>3</v>
      </c>
      <c r="K51" s="287" t="s">
        <v>17</v>
      </c>
      <c r="L51" s="288" t="s">
        <v>1107</v>
      </c>
      <c r="M51" s="289" t="s">
        <v>3</v>
      </c>
      <c r="N51" s="287" t="s">
        <v>18</v>
      </c>
      <c r="O51" s="290" t="s">
        <v>1107</v>
      </c>
      <c r="P51" s="293" t="s">
        <v>3</v>
      </c>
      <c r="Q51" s="287" t="s">
        <v>19</v>
      </c>
      <c r="R51" s="291" t="s">
        <v>1107</v>
      </c>
    </row>
    <row r="52" spans="1:18" ht="12">
      <c r="A52" s="281" t="s">
        <v>247</v>
      </c>
      <c r="B52" s="264" t="s">
        <v>735</v>
      </c>
      <c r="C52" s="267" t="s">
        <v>736</v>
      </c>
      <c r="D52" s="268" t="s">
        <v>247</v>
      </c>
      <c r="E52" s="295" t="s">
        <v>1108</v>
      </c>
      <c r="F52" s="265" t="s">
        <v>1130</v>
      </c>
      <c r="G52" s="266" t="s">
        <v>247</v>
      </c>
      <c r="H52" s="295" t="s">
        <v>1108</v>
      </c>
      <c r="I52" s="267" t="s">
        <v>1110</v>
      </c>
      <c r="J52" s="268" t="s">
        <v>247</v>
      </c>
      <c r="K52" s="295" t="s">
        <v>1108</v>
      </c>
      <c r="L52" s="265" t="s">
        <v>1111</v>
      </c>
      <c r="M52" s="266" t="s">
        <v>247</v>
      </c>
      <c r="N52" s="295" t="s">
        <v>1108</v>
      </c>
      <c r="O52" s="267" t="s">
        <v>1112</v>
      </c>
      <c r="P52" s="268" t="s">
        <v>247</v>
      </c>
      <c r="Q52" s="295" t="s">
        <v>1108</v>
      </c>
      <c r="R52" s="282" t="s">
        <v>256</v>
      </c>
    </row>
    <row r="53" spans="1:18" ht="12">
      <c r="A53" s="269" t="s">
        <v>239</v>
      </c>
      <c r="B53" s="259" t="s">
        <v>737</v>
      </c>
      <c r="C53" s="262" t="s">
        <v>743</v>
      </c>
      <c r="D53" s="260" t="s">
        <v>239</v>
      </c>
      <c r="E53" s="259" t="s">
        <v>737</v>
      </c>
      <c r="F53" s="263" t="s">
        <v>1131</v>
      </c>
      <c r="G53" s="261" t="s">
        <v>239</v>
      </c>
      <c r="H53" s="259" t="s">
        <v>737</v>
      </c>
      <c r="I53" s="262" t="s">
        <v>1132</v>
      </c>
      <c r="J53" s="260" t="s">
        <v>239</v>
      </c>
      <c r="K53" s="259" t="s">
        <v>737</v>
      </c>
      <c r="L53" s="263" t="s">
        <v>1133</v>
      </c>
      <c r="M53" s="261" t="s">
        <v>239</v>
      </c>
      <c r="N53" s="259" t="s">
        <v>737</v>
      </c>
      <c r="O53" s="262" t="s">
        <v>748</v>
      </c>
      <c r="P53" s="260" t="s">
        <v>239</v>
      </c>
      <c r="Q53" s="259" t="s">
        <v>737</v>
      </c>
      <c r="R53" s="270" t="s">
        <v>798</v>
      </c>
    </row>
    <row r="54" spans="1:18" ht="12">
      <c r="A54" s="269" t="s">
        <v>209</v>
      </c>
      <c r="B54" s="294" t="s">
        <v>1108</v>
      </c>
      <c r="C54" s="262" t="s">
        <v>750</v>
      </c>
      <c r="D54" s="260" t="s">
        <v>209</v>
      </c>
      <c r="E54" s="259" t="s">
        <v>735</v>
      </c>
      <c r="F54" s="263" t="s">
        <v>1132</v>
      </c>
      <c r="G54" s="261" t="s">
        <v>209</v>
      </c>
      <c r="H54" s="259" t="s">
        <v>735</v>
      </c>
      <c r="I54" s="262" t="s">
        <v>1134</v>
      </c>
      <c r="J54" s="260" t="s">
        <v>209</v>
      </c>
      <c r="K54" s="259" t="s">
        <v>746</v>
      </c>
      <c r="L54" s="263" t="s">
        <v>772</v>
      </c>
      <c r="M54" s="261" t="s">
        <v>209</v>
      </c>
      <c r="N54" s="259" t="s">
        <v>746</v>
      </c>
      <c r="O54" s="262" t="s">
        <v>1120</v>
      </c>
      <c r="P54" s="260" t="s">
        <v>209</v>
      </c>
      <c r="Q54" s="259" t="s">
        <v>746</v>
      </c>
      <c r="R54" s="270" t="s">
        <v>1135</v>
      </c>
    </row>
    <row r="55" spans="1:18" ht="12">
      <c r="A55" s="269" t="s">
        <v>178</v>
      </c>
      <c r="B55" s="259" t="s">
        <v>746</v>
      </c>
      <c r="C55" s="262" t="s">
        <v>750</v>
      </c>
      <c r="D55" s="260" t="s">
        <v>178</v>
      </c>
      <c r="E55" s="259" t="s">
        <v>746</v>
      </c>
      <c r="F55" s="263" t="s">
        <v>1012</v>
      </c>
      <c r="G55" s="261" t="s">
        <v>178</v>
      </c>
      <c r="H55" s="259" t="s">
        <v>746</v>
      </c>
      <c r="I55" s="262" t="s">
        <v>793</v>
      </c>
      <c r="J55" s="260" t="s">
        <v>178</v>
      </c>
      <c r="K55" s="259" t="s">
        <v>753</v>
      </c>
      <c r="L55" s="263" t="s">
        <v>1136</v>
      </c>
      <c r="M55" s="261" t="s">
        <v>178</v>
      </c>
      <c r="N55" s="259" t="s">
        <v>753</v>
      </c>
      <c r="O55" s="262" t="s">
        <v>1137</v>
      </c>
      <c r="P55" s="260" t="s">
        <v>178</v>
      </c>
      <c r="Q55" s="259" t="s">
        <v>753</v>
      </c>
      <c r="R55" s="270" t="s">
        <v>1138</v>
      </c>
    </row>
    <row r="56" spans="1:18" ht="12">
      <c r="A56" s="269" t="s">
        <v>78</v>
      </c>
      <c r="B56" s="259" t="s">
        <v>757</v>
      </c>
      <c r="C56" s="262" t="s">
        <v>758</v>
      </c>
      <c r="D56" s="260" t="s">
        <v>78</v>
      </c>
      <c r="E56" s="259" t="s">
        <v>753</v>
      </c>
      <c r="F56" s="263" t="s">
        <v>786</v>
      </c>
      <c r="G56" s="261" t="s">
        <v>78</v>
      </c>
      <c r="H56" s="259" t="s">
        <v>753</v>
      </c>
      <c r="I56" s="262" t="s">
        <v>1139</v>
      </c>
      <c r="J56" s="260" t="s">
        <v>78</v>
      </c>
      <c r="K56" s="259" t="s">
        <v>761</v>
      </c>
      <c r="L56" s="263" t="s">
        <v>876</v>
      </c>
      <c r="M56" s="261" t="s">
        <v>78</v>
      </c>
      <c r="N56" s="259" t="s">
        <v>761</v>
      </c>
      <c r="O56" s="262" t="s">
        <v>1140</v>
      </c>
      <c r="P56" s="260" t="s">
        <v>78</v>
      </c>
      <c r="Q56" s="259" t="s">
        <v>761</v>
      </c>
      <c r="R56" s="270" t="s">
        <v>917</v>
      </c>
    </row>
    <row r="57" spans="1:18" ht="12">
      <c r="A57" s="269" t="s">
        <v>255</v>
      </c>
      <c r="B57" s="259" t="s">
        <v>753</v>
      </c>
      <c r="C57" s="262" t="s">
        <v>765</v>
      </c>
      <c r="D57" s="260" t="s">
        <v>255</v>
      </c>
      <c r="E57" s="259" t="s">
        <v>757</v>
      </c>
      <c r="F57" s="263" t="s">
        <v>1141</v>
      </c>
      <c r="G57" s="261" t="s">
        <v>255</v>
      </c>
      <c r="H57" s="259" t="s">
        <v>767</v>
      </c>
      <c r="I57" s="262" t="s">
        <v>1142</v>
      </c>
      <c r="J57" s="260" t="s">
        <v>255</v>
      </c>
      <c r="K57" s="294" t="s">
        <v>1114</v>
      </c>
      <c r="L57" s="263" t="s">
        <v>952</v>
      </c>
      <c r="M57" s="261" t="s">
        <v>255</v>
      </c>
      <c r="N57" s="259" t="s">
        <v>767</v>
      </c>
      <c r="O57" s="262" t="s">
        <v>955</v>
      </c>
      <c r="P57" s="260" t="s">
        <v>255</v>
      </c>
      <c r="Q57" s="259" t="s">
        <v>767</v>
      </c>
      <c r="R57" s="270" t="s">
        <v>795</v>
      </c>
    </row>
    <row r="58" spans="1:18" ht="12">
      <c r="A58" s="269" t="s">
        <v>349</v>
      </c>
      <c r="B58" s="294" t="s">
        <v>1113</v>
      </c>
      <c r="C58" s="262" t="s">
        <v>1143</v>
      </c>
      <c r="D58" s="260" t="s">
        <v>349</v>
      </c>
      <c r="E58" s="294" t="s">
        <v>1114</v>
      </c>
      <c r="F58" s="263" t="s">
        <v>1115</v>
      </c>
      <c r="G58" s="261" t="s">
        <v>349</v>
      </c>
      <c r="H58" s="294" t="s">
        <v>1113</v>
      </c>
      <c r="I58" s="262" t="s">
        <v>1116</v>
      </c>
      <c r="J58" s="260" t="s">
        <v>349</v>
      </c>
      <c r="K58" s="259" t="s">
        <v>767</v>
      </c>
      <c r="L58" s="263" t="s">
        <v>1144</v>
      </c>
      <c r="M58" s="261" t="s">
        <v>349</v>
      </c>
      <c r="N58" s="259" t="s">
        <v>775</v>
      </c>
      <c r="O58" s="262" t="s">
        <v>1145</v>
      </c>
      <c r="P58" s="260" t="s">
        <v>349</v>
      </c>
      <c r="Q58" s="259" t="s">
        <v>775</v>
      </c>
      <c r="R58" s="270" t="s">
        <v>1146</v>
      </c>
    </row>
    <row r="59" spans="1:18" ht="12">
      <c r="A59" s="269" t="s">
        <v>360</v>
      </c>
      <c r="B59" s="259" t="s">
        <v>761</v>
      </c>
      <c r="C59" s="262" t="s">
        <v>771</v>
      </c>
      <c r="D59" s="260" t="s">
        <v>360</v>
      </c>
      <c r="E59" s="259" t="s">
        <v>767</v>
      </c>
      <c r="F59" s="263" t="s">
        <v>1053</v>
      </c>
      <c r="G59" s="261" t="s">
        <v>360</v>
      </c>
      <c r="H59" s="294" t="s">
        <v>1114</v>
      </c>
      <c r="I59" s="262" t="s">
        <v>774</v>
      </c>
      <c r="J59" s="260" t="s">
        <v>360</v>
      </c>
      <c r="K59" s="259" t="s">
        <v>775</v>
      </c>
      <c r="L59" s="263" t="s">
        <v>1147</v>
      </c>
      <c r="M59" s="261" t="s">
        <v>360</v>
      </c>
      <c r="N59" s="259" t="s">
        <v>782</v>
      </c>
      <c r="O59" s="262" t="s">
        <v>1148</v>
      </c>
      <c r="P59" s="260" t="s">
        <v>360</v>
      </c>
      <c r="Q59" s="259" t="s">
        <v>782</v>
      </c>
      <c r="R59" s="270" t="s">
        <v>873</v>
      </c>
    </row>
    <row r="60" spans="1:18" ht="12">
      <c r="A60" s="269" t="s">
        <v>370</v>
      </c>
      <c r="B60" s="259" t="s">
        <v>773</v>
      </c>
      <c r="C60" s="262" t="s">
        <v>779</v>
      </c>
      <c r="D60" s="260" t="s">
        <v>370</v>
      </c>
      <c r="E60" s="259" t="s">
        <v>773</v>
      </c>
      <c r="F60" s="263" t="s">
        <v>1022</v>
      </c>
      <c r="G60" s="261" t="s">
        <v>370</v>
      </c>
      <c r="H60" s="259" t="s">
        <v>773</v>
      </c>
      <c r="I60" s="262" t="s">
        <v>1149</v>
      </c>
      <c r="J60" s="260" t="s">
        <v>370</v>
      </c>
      <c r="K60" s="259" t="s">
        <v>782</v>
      </c>
      <c r="L60" s="263" t="s">
        <v>1150</v>
      </c>
      <c r="M60" s="261" t="s">
        <v>370</v>
      </c>
      <c r="N60" s="294" t="s">
        <v>1117</v>
      </c>
      <c r="O60" s="262" t="s">
        <v>1118</v>
      </c>
      <c r="P60" s="260" t="s">
        <v>370</v>
      </c>
      <c r="Q60" s="294" t="s">
        <v>1117</v>
      </c>
      <c r="R60" s="270" t="s">
        <v>1119</v>
      </c>
    </row>
    <row r="61" spans="1:18" ht="12">
      <c r="A61" s="269" t="s">
        <v>381</v>
      </c>
      <c r="B61" s="294" t="s">
        <v>1117</v>
      </c>
      <c r="C61" s="262" t="s">
        <v>1082</v>
      </c>
      <c r="D61" s="260" t="s">
        <v>381</v>
      </c>
      <c r="E61" s="294" t="s">
        <v>1113</v>
      </c>
      <c r="F61" s="263" t="s">
        <v>1120</v>
      </c>
      <c r="G61" s="261" t="s">
        <v>381</v>
      </c>
      <c r="H61" s="259" t="s">
        <v>761</v>
      </c>
      <c r="I61" s="262" t="s">
        <v>1151</v>
      </c>
      <c r="J61" s="260" t="s">
        <v>381</v>
      </c>
      <c r="K61" s="294" t="s">
        <v>1117</v>
      </c>
      <c r="L61" s="263" t="s">
        <v>1121</v>
      </c>
      <c r="M61" s="261" t="s">
        <v>381</v>
      </c>
      <c r="N61" s="259" t="s">
        <v>789</v>
      </c>
      <c r="O61" s="262" t="s">
        <v>1146</v>
      </c>
      <c r="P61" s="260" t="s">
        <v>381</v>
      </c>
      <c r="Q61" s="259" t="s">
        <v>789</v>
      </c>
      <c r="R61" s="270" t="s">
        <v>1152</v>
      </c>
    </row>
    <row r="62" spans="1:18" ht="12">
      <c r="A62" s="269" t="s">
        <v>390</v>
      </c>
      <c r="B62" s="294" t="s">
        <v>1114</v>
      </c>
      <c r="C62" s="262" t="s">
        <v>747</v>
      </c>
      <c r="D62" s="260" t="s">
        <v>390</v>
      </c>
      <c r="E62" s="259" t="s">
        <v>782</v>
      </c>
      <c r="F62" s="263" t="s">
        <v>1153</v>
      </c>
      <c r="G62" s="261" t="s">
        <v>390</v>
      </c>
      <c r="H62" s="259" t="s">
        <v>782</v>
      </c>
      <c r="I62" s="262" t="s">
        <v>1154</v>
      </c>
      <c r="J62" s="260" t="s">
        <v>390</v>
      </c>
      <c r="K62" s="259" t="s">
        <v>789</v>
      </c>
      <c r="L62" s="263" t="s">
        <v>1155</v>
      </c>
      <c r="M62" s="261" t="s">
        <v>390</v>
      </c>
      <c r="N62" s="294" t="s">
        <v>1122</v>
      </c>
      <c r="O62" s="262" t="s">
        <v>796</v>
      </c>
      <c r="P62" s="260" t="s">
        <v>390</v>
      </c>
      <c r="Q62" s="294" t="s">
        <v>1122</v>
      </c>
      <c r="R62" s="270" t="s">
        <v>1062</v>
      </c>
    </row>
    <row r="63" spans="1:18" ht="12">
      <c r="A63" s="269" t="s">
        <v>402</v>
      </c>
      <c r="B63" s="259" t="s">
        <v>767</v>
      </c>
      <c r="C63" s="262" t="s">
        <v>786</v>
      </c>
      <c r="D63" s="260" t="s">
        <v>402</v>
      </c>
      <c r="E63" s="294" t="s">
        <v>1117</v>
      </c>
      <c r="F63" s="263" t="s">
        <v>754</v>
      </c>
      <c r="G63" s="261" t="s">
        <v>402</v>
      </c>
      <c r="H63" s="259" t="s">
        <v>775</v>
      </c>
      <c r="I63" s="262" t="s">
        <v>1156</v>
      </c>
      <c r="J63" s="260" t="s">
        <v>402</v>
      </c>
      <c r="K63" s="294" t="s">
        <v>1122</v>
      </c>
      <c r="L63" s="263" t="s">
        <v>1123</v>
      </c>
      <c r="M63" s="261" t="s">
        <v>402</v>
      </c>
      <c r="N63" s="259" t="s">
        <v>773</v>
      </c>
      <c r="O63" s="262" t="s">
        <v>1157</v>
      </c>
      <c r="P63" s="260" t="s">
        <v>402</v>
      </c>
      <c r="Q63" s="259" t="s">
        <v>773</v>
      </c>
      <c r="R63" s="270" t="s">
        <v>1158</v>
      </c>
    </row>
    <row r="64" spans="1:18" ht="12">
      <c r="A64" s="269" t="s">
        <v>413</v>
      </c>
      <c r="B64" s="259" t="s">
        <v>782</v>
      </c>
      <c r="C64" s="262" t="s">
        <v>793</v>
      </c>
      <c r="D64" s="260" t="s">
        <v>413</v>
      </c>
      <c r="E64" s="259" t="s">
        <v>761</v>
      </c>
      <c r="F64" s="263" t="s">
        <v>1159</v>
      </c>
      <c r="G64" s="261" t="s">
        <v>413</v>
      </c>
      <c r="H64" s="294" t="s">
        <v>1117</v>
      </c>
      <c r="I64" s="262" t="s">
        <v>959</v>
      </c>
      <c r="J64" s="260" t="s">
        <v>413</v>
      </c>
      <c r="K64" s="259" t="s">
        <v>773</v>
      </c>
      <c r="L64" s="263" t="s">
        <v>1160</v>
      </c>
      <c r="M64" s="261" t="s">
        <v>413</v>
      </c>
      <c r="N64" s="259" t="s">
        <v>801</v>
      </c>
      <c r="O64" s="262" t="s">
        <v>1161</v>
      </c>
      <c r="P64" s="260" t="s">
        <v>413</v>
      </c>
      <c r="Q64" s="259" t="s">
        <v>804</v>
      </c>
      <c r="R64" s="270" t="s">
        <v>1162</v>
      </c>
    </row>
    <row r="65" spans="1:18" ht="12">
      <c r="A65" s="269" t="s">
        <v>71</v>
      </c>
      <c r="B65" s="259" t="s">
        <v>789</v>
      </c>
      <c r="C65" s="262" t="s">
        <v>798</v>
      </c>
      <c r="D65" s="260" t="s">
        <v>71</v>
      </c>
      <c r="E65" s="259" t="s">
        <v>775</v>
      </c>
      <c r="F65" s="263" t="s">
        <v>1163</v>
      </c>
      <c r="G65" s="261" t="s">
        <v>71</v>
      </c>
      <c r="H65" s="259" t="s">
        <v>789</v>
      </c>
      <c r="I65" s="262" t="s">
        <v>872</v>
      </c>
      <c r="J65" s="260" t="s">
        <v>71</v>
      </c>
      <c r="K65" s="259" t="s">
        <v>801</v>
      </c>
      <c r="L65" s="263" t="s">
        <v>1164</v>
      </c>
      <c r="M65" s="261" t="s">
        <v>71</v>
      </c>
      <c r="N65" s="259" t="s">
        <v>804</v>
      </c>
      <c r="O65" s="262" t="s">
        <v>1165</v>
      </c>
      <c r="P65" s="260" t="s">
        <v>71</v>
      </c>
      <c r="Q65" s="259" t="s">
        <v>801</v>
      </c>
      <c r="R65" s="270" t="s">
        <v>1166</v>
      </c>
    </row>
    <row r="66" spans="1:18" ht="12">
      <c r="A66" s="269" t="s">
        <v>81</v>
      </c>
      <c r="B66" s="259" t="s">
        <v>775</v>
      </c>
      <c r="C66" s="262" t="s">
        <v>806</v>
      </c>
      <c r="D66" s="260" t="s">
        <v>81</v>
      </c>
      <c r="E66" s="259" t="s">
        <v>789</v>
      </c>
      <c r="F66" s="263" t="s">
        <v>1167</v>
      </c>
      <c r="G66" s="261" t="s">
        <v>81</v>
      </c>
      <c r="H66" s="294" t="s">
        <v>1122</v>
      </c>
      <c r="I66" s="262" t="s">
        <v>976</v>
      </c>
      <c r="J66" s="260" t="s">
        <v>81</v>
      </c>
      <c r="K66" s="259" t="s">
        <v>804</v>
      </c>
      <c r="L66" s="263" t="s">
        <v>1168</v>
      </c>
      <c r="M66" s="261" t="s">
        <v>81</v>
      </c>
      <c r="N66" s="294" t="s">
        <v>1113</v>
      </c>
      <c r="O66" s="262" t="s">
        <v>1124</v>
      </c>
      <c r="P66" s="260" t="s">
        <v>81</v>
      </c>
      <c r="Q66" s="294" t="s">
        <v>1113</v>
      </c>
      <c r="R66" s="270" t="s">
        <v>1125</v>
      </c>
    </row>
    <row r="67" spans="1:18" ht="12">
      <c r="A67" s="269" t="s">
        <v>92</v>
      </c>
      <c r="B67" s="259" t="s">
        <v>801</v>
      </c>
      <c r="C67" s="262" t="s">
        <v>811</v>
      </c>
      <c r="D67" s="260" t="s">
        <v>92</v>
      </c>
      <c r="E67" s="294" t="s">
        <v>1122</v>
      </c>
      <c r="F67" s="263" t="s">
        <v>1126</v>
      </c>
      <c r="G67" s="261" t="s">
        <v>92</v>
      </c>
      <c r="H67" s="259" t="s">
        <v>757</v>
      </c>
      <c r="I67" s="262" t="s">
        <v>1023</v>
      </c>
      <c r="J67" s="260" t="s">
        <v>92</v>
      </c>
      <c r="K67" s="259" t="s">
        <v>814</v>
      </c>
      <c r="L67" s="263" t="s">
        <v>1169</v>
      </c>
      <c r="M67" s="261" t="s">
        <v>92</v>
      </c>
      <c r="N67" s="259" t="s">
        <v>814</v>
      </c>
      <c r="O67" s="262" t="s">
        <v>969</v>
      </c>
      <c r="P67" s="260" t="s">
        <v>92</v>
      </c>
      <c r="Q67" s="259" t="s">
        <v>814</v>
      </c>
      <c r="R67" s="270" t="s">
        <v>1170</v>
      </c>
    </row>
    <row r="68" spans="1:18" ht="12">
      <c r="A68" s="269" t="s">
        <v>101</v>
      </c>
      <c r="B68" s="294" t="s">
        <v>1122</v>
      </c>
      <c r="C68" s="262" t="s">
        <v>1171</v>
      </c>
      <c r="D68" s="260" t="s">
        <v>101</v>
      </c>
      <c r="E68" s="259" t="s">
        <v>801</v>
      </c>
      <c r="F68" s="263" t="s">
        <v>762</v>
      </c>
      <c r="G68" s="261" t="s">
        <v>101</v>
      </c>
      <c r="H68" s="259" t="s">
        <v>801</v>
      </c>
      <c r="I68" s="262" t="s">
        <v>1121</v>
      </c>
      <c r="J68" s="260" t="s">
        <v>101</v>
      </c>
      <c r="K68" s="294" t="s">
        <v>1113</v>
      </c>
      <c r="L68" s="263" t="s">
        <v>982</v>
      </c>
      <c r="M68" s="261" t="s">
        <v>101</v>
      </c>
      <c r="N68" s="259" t="s">
        <v>820</v>
      </c>
      <c r="O68" s="262" t="s">
        <v>1172</v>
      </c>
      <c r="P68" s="260"/>
      <c r="Q68" s="259"/>
      <c r="R68" s="270"/>
    </row>
    <row r="69" spans="1:18" ht="12">
      <c r="A69" s="269" t="s">
        <v>109</v>
      </c>
      <c r="B69" s="259" t="s">
        <v>804</v>
      </c>
      <c r="C69" s="262" t="s">
        <v>817</v>
      </c>
      <c r="D69" s="260" t="s">
        <v>109</v>
      </c>
      <c r="E69" s="259" t="s">
        <v>804</v>
      </c>
      <c r="F69" s="263" t="s">
        <v>800</v>
      </c>
      <c r="G69" s="261" t="s">
        <v>109</v>
      </c>
      <c r="H69" s="259" t="s">
        <v>804</v>
      </c>
      <c r="I69" s="262" t="s">
        <v>1173</v>
      </c>
      <c r="J69" s="260" t="s">
        <v>109</v>
      </c>
      <c r="K69" s="259" t="s">
        <v>820</v>
      </c>
      <c r="L69" s="263" t="s">
        <v>963</v>
      </c>
      <c r="M69" s="261" t="s">
        <v>109</v>
      </c>
      <c r="N69" s="259" t="s">
        <v>826</v>
      </c>
      <c r="O69" s="262" t="s">
        <v>836</v>
      </c>
      <c r="P69" s="260"/>
      <c r="Q69" s="259"/>
      <c r="R69" s="270"/>
    </row>
    <row r="70" spans="1:18" ht="12">
      <c r="A70" s="269" t="s">
        <v>117</v>
      </c>
      <c r="B70" s="259" t="s">
        <v>814</v>
      </c>
      <c r="C70" s="262" t="s">
        <v>823</v>
      </c>
      <c r="D70" s="260" t="s">
        <v>117</v>
      </c>
      <c r="E70" s="259" t="s">
        <v>814</v>
      </c>
      <c r="F70" s="263" t="s">
        <v>883</v>
      </c>
      <c r="G70" s="261" t="s">
        <v>117</v>
      </c>
      <c r="H70" s="259" t="s">
        <v>814</v>
      </c>
      <c r="I70" s="262" t="s">
        <v>1174</v>
      </c>
      <c r="J70" s="260" t="s">
        <v>117</v>
      </c>
      <c r="K70" s="259" t="s">
        <v>826</v>
      </c>
      <c r="L70" s="263" t="s">
        <v>1175</v>
      </c>
      <c r="M70" s="261" t="s">
        <v>117</v>
      </c>
      <c r="N70" s="259" t="s">
        <v>835</v>
      </c>
      <c r="O70" s="262" t="s">
        <v>1176</v>
      </c>
      <c r="P70" s="260"/>
      <c r="Q70" s="259"/>
      <c r="R70" s="270"/>
    </row>
    <row r="71" spans="1:18" ht="12">
      <c r="A71" s="269" t="s">
        <v>124</v>
      </c>
      <c r="B71" s="259" t="s">
        <v>826</v>
      </c>
      <c r="C71" s="262" t="s">
        <v>829</v>
      </c>
      <c r="D71" s="260" t="s">
        <v>124</v>
      </c>
      <c r="E71" s="259" t="s">
        <v>830</v>
      </c>
      <c r="F71" s="263" t="s">
        <v>1032</v>
      </c>
      <c r="G71" s="261" t="s">
        <v>124</v>
      </c>
      <c r="H71" s="259" t="s">
        <v>820</v>
      </c>
      <c r="I71" s="262" t="s">
        <v>1124</v>
      </c>
      <c r="J71" s="260" t="s">
        <v>124</v>
      </c>
      <c r="K71" s="259" t="s">
        <v>833</v>
      </c>
      <c r="L71" s="263" t="s">
        <v>1177</v>
      </c>
      <c r="M71" s="261" t="s">
        <v>124</v>
      </c>
      <c r="N71" s="259" t="s">
        <v>833</v>
      </c>
      <c r="O71" s="262" t="s">
        <v>1178</v>
      </c>
      <c r="P71" s="260"/>
      <c r="Q71" s="259"/>
      <c r="R71" s="270"/>
    </row>
    <row r="72" spans="1:18" ht="12">
      <c r="A72" s="269" t="s">
        <v>135</v>
      </c>
      <c r="B72" s="259" t="s">
        <v>837</v>
      </c>
      <c r="C72" s="262" t="s">
        <v>794</v>
      </c>
      <c r="D72" s="260" t="s">
        <v>135</v>
      </c>
      <c r="E72" s="259" t="s">
        <v>826</v>
      </c>
      <c r="F72" s="263" t="s">
        <v>1179</v>
      </c>
      <c r="G72" s="261" t="s">
        <v>135</v>
      </c>
      <c r="H72" s="259" t="s">
        <v>826</v>
      </c>
      <c r="I72" s="262" t="s">
        <v>1180</v>
      </c>
      <c r="J72" s="260" t="s">
        <v>135</v>
      </c>
      <c r="K72" s="259" t="s">
        <v>840</v>
      </c>
      <c r="L72" s="263" t="s">
        <v>1181</v>
      </c>
      <c r="M72" s="261" t="s">
        <v>135</v>
      </c>
      <c r="N72" s="259" t="s">
        <v>847</v>
      </c>
      <c r="O72" s="262" t="s">
        <v>1182</v>
      </c>
      <c r="P72" s="260"/>
      <c r="Q72" s="259"/>
      <c r="R72" s="270"/>
    </row>
    <row r="73" spans="1:18" ht="12">
      <c r="A73" s="269" t="s">
        <v>87</v>
      </c>
      <c r="B73" s="259" t="s">
        <v>835</v>
      </c>
      <c r="C73" s="262" t="s">
        <v>843</v>
      </c>
      <c r="D73" s="260" t="s">
        <v>87</v>
      </c>
      <c r="E73" s="259" t="s">
        <v>820</v>
      </c>
      <c r="F73" s="263" t="s">
        <v>1183</v>
      </c>
      <c r="G73" s="261" t="s">
        <v>87</v>
      </c>
      <c r="H73" s="259" t="s">
        <v>840</v>
      </c>
      <c r="I73" s="262" t="s">
        <v>1184</v>
      </c>
      <c r="J73" s="260" t="s">
        <v>87</v>
      </c>
      <c r="K73" s="259" t="s">
        <v>835</v>
      </c>
      <c r="L73" s="263" t="s">
        <v>1185</v>
      </c>
      <c r="M73" s="261" t="s">
        <v>87</v>
      </c>
      <c r="N73" s="259" t="s">
        <v>840</v>
      </c>
      <c r="O73" s="262" t="s">
        <v>1186</v>
      </c>
      <c r="P73" s="260"/>
      <c r="Q73" s="259"/>
      <c r="R73" s="270"/>
    </row>
    <row r="74" spans="1:18" ht="12">
      <c r="A74" s="269" t="s">
        <v>151</v>
      </c>
      <c r="B74" s="259" t="s">
        <v>847</v>
      </c>
      <c r="C74" s="262" t="s">
        <v>849</v>
      </c>
      <c r="D74" s="260" t="s">
        <v>151</v>
      </c>
      <c r="E74" s="259" t="s">
        <v>833</v>
      </c>
      <c r="F74" s="263" t="s">
        <v>1187</v>
      </c>
      <c r="G74" s="261" t="s">
        <v>151</v>
      </c>
      <c r="H74" s="259" t="s">
        <v>833</v>
      </c>
      <c r="I74" s="262" t="s">
        <v>908</v>
      </c>
      <c r="J74" s="260" t="s">
        <v>151</v>
      </c>
      <c r="K74" s="259" t="s">
        <v>847</v>
      </c>
      <c r="L74" s="263" t="s">
        <v>1188</v>
      </c>
      <c r="M74" s="261" t="s">
        <v>151</v>
      </c>
      <c r="N74" s="259" t="s">
        <v>857</v>
      </c>
      <c r="O74" s="262" t="s">
        <v>1189</v>
      </c>
      <c r="P74" s="260"/>
      <c r="Q74" s="259"/>
      <c r="R74" s="270"/>
    </row>
    <row r="75" spans="1:18" ht="12">
      <c r="A75" s="269" t="s">
        <v>160</v>
      </c>
      <c r="B75" s="259" t="s">
        <v>830</v>
      </c>
      <c r="C75" s="262" t="s">
        <v>854</v>
      </c>
      <c r="D75" s="260" t="s">
        <v>160</v>
      </c>
      <c r="E75" s="259" t="s">
        <v>835</v>
      </c>
      <c r="F75" s="263" t="s">
        <v>1190</v>
      </c>
      <c r="G75" s="261" t="s">
        <v>160</v>
      </c>
      <c r="H75" s="259" t="s">
        <v>847</v>
      </c>
      <c r="I75" s="262" t="s">
        <v>862</v>
      </c>
      <c r="J75" s="260" t="s">
        <v>160</v>
      </c>
      <c r="K75" s="259" t="s">
        <v>857</v>
      </c>
      <c r="L75" s="263" t="s">
        <v>1191</v>
      </c>
      <c r="M75" s="261" t="s">
        <v>160</v>
      </c>
      <c r="N75" s="259" t="s">
        <v>863</v>
      </c>
      <c r="O75" s="262" t="s">
        <v>1192</v>
      </c>
      <c r="P75" s="260"/>
      <c r="Q75" s="259"/>
      <c r="R75" s="270"/>
    </row>
    <row r="76" spans="1:18" ht="12">
      <c r="A76" s="269" t="s">
        <v>130</v>
      </c>
      <c r="B76" s="259" t="s">
        <v>820</v>
      </c>
      <c r="C76" s="262" t="s">
        <v>860</v>
      </c>
      <c r="D76" s="260" t="s">
        <v>130</v>
      </c>
      <c r="E76" s="259" t="s">
        <v>847</v>
      </c>
      <c r="F76" s="263" t="s">
        <v>1193</v>
      </c>
      <c r="G76" s="261" t="s">
        <v>130</v>
      </c>
      <c r="H76" s="259" t="s">
        <v>857</v>
      </c>
      <c r="I76" s="262" t="s">
        <v>1194</v>
      </c>
      <c r="J76" s="260" t="s">
        <v>130</v>
      </c>
      <c r="K76" s="259" t="s">
        <v>863</v>
      </c>
      <c r="L76" s="263" t="s">
        <v>1195</v>
      </c>
      <c r="M76" s="261" t="s">
        <v>130</v>
      </c>
      <c r="N76" s="259" t="s">
        <v>870</v>
      </c>
      <c r="O76" s="262" t="s">
        <v>1196</v>
      </c>
      <c r="P76" s="260"/>
      <c r="Q76" s="259"/>
      <c r="R76" s="270"/>
    </row>
    <row r="77" spans="1:18" ht="12">
      <c r="A77" s="269" t="s">
        <v>76</v>
      </c>
      <c r="B77" s="259" t="s">
        <v>857</v>
      </c>
      <c r="C77" s="262" t="s">
        <v>866</v>
      </c>
      <c r="D77" s="260" t="s">
        <v>76</v>
      </c>
      <c r="E77" s="259" t="s">
        <v>840</v>
      </c>
      <c r="F77" s="263" t="s">
        <v>1197</v>
      </c>
      <c r="G77" s="261" t="s">
        <v>76</v>
      </c>
      <c r="H77" s="259" t="s">
        <v>835</v>
      </c>
      <c r="I77" s="262" t="s">
        <v>1198</v>
      </c>
      <c r="J77" s="260" t="s">
        <v>76</v>
      </c>
      <c r="K77" s="259" t="s">
        <v>837</v>
      </c>
      <c r="L77" s="263" t="s">
        <v>1199</v>
      </c>
      <c r="M77" s="261" t="s">
        <v>76</v>
      </c>
      <c r="N77" s="259" t="s">
        <v>837</v>
      </c>
      <c r="O77" s="262" t="s">
        <v>1200</v>
      </c>
      <c r="P77" s="260"/>
      <c r="Q77" s="259"/>
      <c r="R77" s="270"/>
    </row>
    <row r="78" spans="1:18" ht="12">
      <c r="A78" s="269" t="s">
        <v>105</v>
      </c>
      <c r="B78" s="259" t="s">
        <v>870</v>
      </c>
      <c r="C78" s="262" t="s">
        <v>872</v>
      </c>
      <c r="D78" s="260" t="s">
        <v>105</v>
      </c>
      <c r="E78" s="259" t="s">
        <v>857</v>
      </c>
      <c r="F78" s="263" t="s">
        <v>796</v>
      </c>
      <c r="G78" s="261" t="s">
        <v>105</v>
      </c>
      <c r="H78" s="259" t="s">
        <v>837</v>
      </c>
      <c r="I78" s="262" t="s">
        <v>1201</v>
      </c>
      <c r="J78" s="260" t="s">
        <v>105</v>
      </c>
      <c r="K78" s="259" t="s">
        <v>870</v>
      </c>
      <c r="L78" s="263" t="s">
        <v>934</v>
      </c>
      <c r="M78" s="261" t="s">
        <v>105</v>
      </c>
      <c r="N78" s="259" t="s">
        <v>881</v>
      </c>
      <c r="O78" s="262" t="s">
        <v>1202</v>
      </c>
      <c r="P78" s="260"/>
      <c r="Q78" s="259"/>
      <c r="R78" s="270"/>
    </row>
    <row r="79" spans="1:18" ht="12">
      <c r="A79" s="269" t="s">
        <v>185</v>
      </c>
      <c r="B79" s="259" t="s">
        <v>833</v>
      </c>
      <c r="C79" s="262" t="s">
        <v>876</v>
      </c>
      <c r="D79" s="260" t="s">
        <v>185</v>
      </c>
      <c r="E79" s="259" t="s">
        <v>837</v>
      </c>
      <c r="F79" s="263" t="s">
        <v>1203</v>
      </c>
      <c r="G79" s="261" t="s">
        <v>185</v>
      </c>
      <c r="H79" s="259" t="s">
        <v>863</v>
      </c>
      <c r="I79" s="262" t="s">
        <v>1204</v>
      </c>
      <c r="J79" s="260" t="s">
        <v>185</v>
      </c>
      <c r="K79" s="259" t="s">
        <v>879</v>
      </c>
      <c r="L79" s="263" t="s">
        <v>1205</v>
      </c>
      <c r="M79" s="261" t="s">
        <v>185</v>
      </c>
      <c r="N79" s="259" t="s">
        <v>887</v>
      </c>
      <c r="O79" s="262" t="s">
        <v>1206</v>
      </c>
      <c r="P79" s="260"/>
      <c r="Q79" s="259"/>
      <c r="R79" s="270"/>
    </row>
    <row r="80" spans="1:18" ht="12">
      <c r="A80" s="269" t="s">
        <v>96</v>
      </c>
      <c r="B80" s="259" t="s">
        <v>881</v>
      </c>
      <c r="C80" s="262" t="s">
        <v>883</v>
      </c>
      <c r="D80" s="260" t="s">
        <v>96</v>
      </c>
      <c r="E80" s="259" t="s">
        <v>863</v>
      </c>
      <c r="F80" s="263" t="s">
        <v>1207</v>
      </c>
      <c r="G80" s="261" t="s">
        <v>96</v>
      </c>
      <c r="H80" s="259" t="s">
        <v>870</v>
      </c>
      <c r="I80" s="262" t="s">
        <v>1208</v>
      </c>
      <c r="J80" s="260" t="s">
        <v>96</v>
      </c>
      <c r="K80" s="259" t="s">
        <v>881</v>
      </c>
      <c r="L80" s="263" t="s">
        <v>1209</v>
      </c>
      <c r="M80" s="261" t="s">
        <v>96</v>
      </c>
      <c r="N80" s="259" t="s">
        <v>879</v>
      </c>
      <c r="O80" s="262" t="s">
        <v>1210</v>
      </c>
      <c r="P80" s="260"/>
      <c r="Q80" s="259"/>
      <c r="R80" s="270"/>
    </row>
    <row r="81" spans="1:18" ht="12">
      <c r="A81" s="269" t="s">
        <v>204</v>
      </c>
      <c r="B81" s="259" t="s">
        <v>840</v>
      </c>
      <c r="C81" s="262" t="s">
        <v>889</v>
      </c>
      <c r="D81" s="260" t="s">
        <v>204</v>
      </c>
      <c r="E81" s="259" t="s">
        <v>887</v>
      </c>
      <c r="F81" s="263" t="s">
        <v>1211</v>
      </c>
      <c r="G81" s="261" t="s">
        <v>204</v>
      </c>
      <c r="H81" s="259" t="s">
        <v>879</v>
      </c>
      <c r="I81" s="262" t="s">
        <v>827</v>
      </c>
      <c r="J81" s="260" t="s">
        <v>204</v>
      </c>
      <c r="K81" s="259" t="s">
        <v>887</v>
      </c>
      <c r="L81" s="263" t="s">
        <v>1212</v>
      </c>
      <c r="M81" s="261"/>
      <c r="N81" s="259"/>
      <c r="O81" s="262"/>
      <c r="P81" s="260"/>
      <c r="Q81" s="259"/>
      <c r="R81" s="270"/>
    </row>
    <row r="82" spans="1:18" ht="12">
      <c r="A82" s="269" t="s">
        <v>299</v>
      </c>
      <c r="B82" s="259" t="s">
        <v>879</v>
      </c>
      <c r="C82" s="262" t="s">
        <v>894</v>
      </c>
      <c r="D82" s="260" t="s">
        <v>299</v>
      </c>
      <c r="E82" s="259" t="s">
        <v>881</v>
      </c>
      <c r="F82" s="263" t="s">
        <v>1213</v>
      </c>
      <c r="G82" s="261" t="s">
        <v>299</v>
      </c>
      <c r="H82" s="259" t="s">
        <v>881</v>
      </c>
      <c r="I82" s="262" t="s">
        <v>1214</v>
      </c>
      <c r="J82" s="260" t="s">
        <v>299</v>
      </c>
      <c r="K82" s="259" t="s">
        <v>897</v>
      </c>
      <c r="L82" s="263" t="s">
        <v>1215</v>
      </c>
      <c r="M82" s="261"/>
      <c r="N82" s="259"/>
      <c r="O82" s="262"/>
      <c r="P82" s="260"/>
      <c r="Q82" s="259"/>
      <c r="R82" s="270"/>
    </row>
    <row r="83" spans="1:18" ht="12">
      <c r="A83" s="269" t="s">
        <v>920</v>
      </c>
      <c r="B83" s="259" t="s">
        <v>863</v>
      </c>
      <c r="C83" s="262" t="s">
        <v>899</v>
      </c>
      <c r="D83" s="260" t="s">
        <v>920</v>
      </c>
      <c r="E83" s="259" t="s">
        <v>870</v>
      </c>
      <c r="F83" s="263" t="s">
        <v>1216</v>
      </c>
      <c r="G83" s="261" t="s">
        <v>920</v>
      </c>
      <c r="H83" s="259" t="s">
        <v>887</v>
      </c>
      <c r="I83" s="262" t="s">
        <v>1217</v>
      </c>
      <c r="J83" s="260" t="s">
        <v>920</v>
      </c>
      <c r="K83" s="259" t="s">
        <v>901</v>
      </c>
      <c r="L83" s="263" t="s">
        <v>1218</v>
      </c>
      <c r="M83" s="261"/>
      <c r="N83" s="259"/>
      <c r="O83" s="262"/>
      <c r="P83" s="260"/>
      <c r="Q83" s="259"/>
      <c r="R83" s="270"/>
    </row>
    <row r="84" spans="1:18" ht="12">
      <c r="A84" s="269" t="s">
        <v>355</v>
      </c>
      <c r="B84" s="259" t="s">
        <v>887</v>
      </c>
      <c r="C84" s="262" t="s">
        <v>903</v>
      </c>
      <c r="D84" s="260" t="s">
        <v>355</v>
      </c>
      <c r="E84" s="259" t="s">
        <v>879</v>
      </c>
      <c r="F84" s="263" t="s">
        <v>990</v>
      </c>
      <c r="G84" s="261" t="s">
        <v>355</v>
      </c>
      <c r="H84" s="259" t="s">
        <v>897</v>
      </c>
      <c r="I84" s="262" t="s">
        <v>1219</v>
      </c>
      <c r="J84" s="260" t="s">
        <v>355</v>
      </c>
      <c r="K84" s="259" t="s">
        <v>906</v>
      </c>
      <c r="L84" s="263" t="s">
        <v>1220</v>
      </c>
      <c r="M84" s="261"/>
      <c r="N84" s="259"/>
      <c r="O84" s="262"/>
      <c r="P84" s="260"/>
      <c r="Q84" s="259"/>
      <c r="R84" s="270"/>
    </row>
    <row r="85" spans="1:18" ht="12">
      <c r="A85" s="269" t="s">
        <v>314</v>
      </c>
      <c r="B85" s="259" t="s">
        <v>901</v>
      </c>
      <c r="C85" s="262" t="s">
        <v>777</v>
      </c>
      <c r="D85" s="260" t="s">
        <v>314</v>
      </c>
      <c r="E85" s="259" t="s">
        <v>897</v>
      </c>
      <c r="F85" s="263" t="s">
        <v>1221</v>
      </c>
      <c r="G85" s="261" t="s">
        <v>314</v>
      </c>
      <c r="H85" s="259" t="s">
        <v>901</v>
      </c>
      <c r="I85" s="262" t="s">
        <v>934</v>
      </c>
      <c r="J85" s="260" t="s">
        <v>314</v>
      </c>
      <c r="K85" s="259" t="s">
        <v>910</v>
      </c>
      <c r="L85" s="263" t="s">
        <v>1222</v>
      </c>
      <c r="M85" s="261"/>
      <c r="N85" s="259"/>
      <c r="O85" s="262"/>
      <c r="P85" s="260"/>
      <c r="Q85" s="259"/>
      <c r="R85" s="270"/>
    </row>
    <row r="86" spans="1:18" ht="12">
      <c r="A86" s="269" t="s">
        <v>325</v>
      </c>
      <c r="B86" s="259" t="s">
        <v>897</v>
      </c>
      <c r="C86" s="262" t="s">
        <v>912</v>
      </c>
      <c r="D86" s="260" t="s">
        <v>325</v>
      </c>
      <c r="E86" s="259" t="s">
        <v>901</v>
      </c>
      <c r="F86" s="263" t="s">
        <v>1223</v>
      </c>
      <c r="G86" s="261" t="s">
        <v>325</v>
      </c>
      <c r="H86" s="259" t="s">
        <v>906</v>
      </c>
      <c r="I86" s="262" t="s">
        <v>1224</v>
      </c>
      <c r="J86" s="260" t="s">
        <v>325</v>
      </c>
      <c r="K86" s="259" t="s">
        <v>914</v>
      </c>
      <c r="L86" s="263" t="s">
        <v>1225</v>
      </c>
      <c r="M86" s="261"/>
      <c r="N86" s="259"/>
      <c r="O86" s="262"/>
      <c r="P86" s="260"/>
      <c r="Q86" s="259"/>
      <c r="R86" s="270"/>
    </row>
    <row r="87" spans="1:18" ht="12">
      <c r="A87" s="269" t="s">
        <v>935</v>
      </c>
      <c r="B87" s="259" t="s">
        <v>916</v>
      </c>
      <c r="C87" s="262" t="s">
        <v>917</v>
      </c>
      <c r="D87" s="260" t="s">
        <v>935</v>
      </c>
      <c r="E87" s="259" t="s">
        <v>906</v>
      </c>
      <c r="F87" s="263" t="s">
        <v>1226</v>
      </c>
      <c r="G87" s="261" t="s">
        <v>935</v>
      </c>
      <c r="H87" s="259" t="s">
        <v>910</v>
      </c>
      <c r="I87" s="262" t="s">
        <v>1227</v>
      </c>
      <c r="J87" s="260"/>
      <c r="K87" s="259"/>
      <c r="L87" s="263"/>
      <c r="M87" s="261"/>
      <c r="N87" s="259"/>
      <c r="O87" s="262"/>
      <c r="P87" s="260"/>
      <c r="Q87" s="259"/>
      <c r="R87" s="270"/>
    </row>
    <row r="88" spans="1:18" ht="12">
      <c r="A88" s="269" t="s">
        <v>938</v>
      </c>
      <c r="B88" s="259" t="s">
        <v>906</v>
      </c>
      <c r="C88" s="262" t="s">
        <v>921</v>
      </c>
      <c r="D88" s="260" t="s">
        <v>938</v>
      </c>
      <c r="E88" s="259" t="s">
        <v>922</v>
      </c>
      <c r="F88" s="263" t="s">
        <v>1228</v>
      </c>
      <c r="G88" s="261" t="s">
        <v>938</v>
      </c>
      <c r="H88" s="259" t="s">
        <v>914</v>
      </c>
      <c r="I88" s="262" t="s">
        <v>1229</v>
      </c>
      <c r="J88" s="260"/>
      <c r="K88" s="259"/>
      <c r="L88" s="263"/>
      <c r="M88" s="261"/>
      <c r="N88" s="259"/>
      <c r="O88" s="262"/>
      <c r="P88" s="260"/>
      <c r="Q88" s="259"/>
      <c r="R88" s="270"/>
    </row>
    <row r="89" spans="1:18" ht="12">
      <c r="A89" s="269" t="s">
        <v>1230</v>
      </c>
      <c r="B89" s="259" t="s">
        <v>910</v>
      </c>
      <c r="C89" s="262" t="s">
        <v>925</v>
      </c>
      <c r="D89" s="260" t="s">
        <v>1230</v>
      </c>
      <c r="E89" s="259" t="s">
        <v>910</v>
      </c>
      <c r="F89" s="263" t="s">
        <v>1231</v>
      </c>
      <c r="G89" s="261" t="s">
        <v>1230</v>
      </c>
      <c r="H89" s="259" t="s">
        <v>927</v>
      </c>
      <c r="I89" s="262" t="s">
        <v>1232</v>
      </c>
      <c r="J89" s="260"/>
      <c r="K89" s="259"/>
      <c r="L89" s="263"/>
      <c r="M89" s="261"/>
      <c r="N89" s="259"/>
      <c r="O89" s="262"/>
      <c r="P89" s="260"/>
      <c r="Q89" s="259"/>
      <c r="R89" s="270"/>
    </row>
    <row r="90" spans="1:18" ht="12">
      <c r="A90" s="269" t="s">
        <v>1233</v>
      </c>
      <c r="B90" s="259" t="s">
        <v>929</v>
      </c>
      <c r="C90" s="262" t="s">
        <v>930</v>
      </c>
      <c r="D90" s="260" t="s">
        <v>1233</v>
      </c>
      <c r="E90" s="259" t="s">
        <v>929</v>
      </c>
      <c r="F90" s="263" t="s">
        <v>1234</v>
      </c>
      <c r="G90" s="261" t="s">
        <v>1233</v>
      </c>
      <c r="H90" s="259" t="s">
        <v>830</v>
      </c>
      <c r="I90" s="262" t="s">
        <v>1235</v>
      </c>
      <c r="J90" s="260"/>
      <c r="K90" s="259"/>
      <c r="L90" s="263"/>
      <c r="M90" s="261"/>
      <c r="N90" s="259"/>
      <c r="O90" s="262"/>
      <c r="P90" s="260"/>
      <c r="Q90" s="259"/>
      <c r="R90" s="270"/>
    </row>
    <row r="91" spans="1:18" ht="12">
      <c r="A91" s="269" t="s">
        <v>465</v>
      </c>
      <c r="B91" s="259" t="s">
        <v>927</v>
      </c>
      <c r="C91" s="262" t="s">
        <v>933</v>
      </c>
      <c r="D91" s="260" t="s">
        <v>465</v>
      </c>
      <c r="E91" s="259" t="s">
        <v>927</v>
      </c>
      <c r="F91" s="263" t="s">
        <v>842</v>
      </c>
      <c r="G91" s="261"/>
      <c r="H91" s="259"/>
      <c r="I91" s="262"/>
      <c r="J91" s="260"/>
      <c r="K91" s="259"/>
      <c r="L91" s="263"/>
      <c r="M91" s="261"/>
      <c r="N91" s="259"/>
      <c r="O91" s="262"/>
      <c r="P91" s="260"/>
      <c r="Q91" s="259"/>
      <c r="R91" s="270"/>
    </row>
    <row r="92" spans="1:18" ht="12">
      <c r="A92" s="269" t="s">
        <v>528</v>
      </c>
      <c r="B92" s="259" t="s">
        <v>914</v>
      </c>
      <c r="C92" s="262" t="s">
        <v>936</v>
      </c>
      <c r="D92" s="260" t="s">
        <v>528</v>
      </c>
      <c r="E92" s="259" t="s">
        <v>914</v>
      </c>
      <c r="F92" s="263" t="s">
        <v>1236</v>
      </c>
      <c r="G92" s="261"/>
      <c r="H92" s="259"/>
      <c r="I92" s="262"/>
      <c r="J92" s="260"/>
      <c r="K92" s="259"/>
      <c r="L92" s="263"/>
      <c r="M92" s="261"/>
      <c r="N92" s="259"/>
      <c r="O92" s="262"/>
      <c r="P92" s="260"/>
      <c r="Q92" s="259"/>
      <c r="R92" s="270"/>
    </row>
    <row r="93" spans="1:18" ht="12.75" thickBot="1">
      <c r="A93" s="271" t="s">
        <v>453</v>
      </c>
      <c r="B93" s="272" t="s">
        <v>922</v>
      </c>
      <c r="C93" s="275" t="s">
        <v>939</v>
      </c>
      <c r="D93" s="276"/>
      <c r="E93" s="272"/>
      <c r="F93" s="273"/>
      <c r="G93" s="274"/>
      <c r="H93" s="272"/>
      <c r="I93" s="275"/>
      <c r="J93" s="276"/>
      <c r="K93" s="272"/>
      <c r="L93" s="273"/>
      <c r="M93" s="274"/>
      <c r="N93" s="272"/>
      <c r="O93" s="275"/>
      <c r="P93" s="276"/>
      <c r="Q93" s="272"/>
      <c r="R93" s="277"/>
    </row>
    <row r="94" spans="1:18" ht="12">
      <c r="A94" s="278"/>
      <c r="B94" s="279"/>
      <c r="C94" s="280"/>
      <c r="D94" s="278"/>
      <c r="E94" s="279"/>
      <c r="F94" s="280"/>
      <c r="G94" s="278"/>
      <c r="H94" s="279"/>
      <c r="I94" s="280"/>
      <c r="J94" s="278"/>
      <c r="K94" s="279"/>
      <c r="L94" s="280"/>
      <c r="M94" s="278"/>
      <c r="N94" s="279"/>
      <c r="O94" s="280"/>
      <c r="P94" s="278"/>
      <c r="Q94" s="279"/>
      <c r="R94" s="280"/>
    </row>
    <row r="95" ht="13.5" thickBot="1">
      <c r="A95" s="299" t="s">
        <v>294</v>
      </c>
    </row>
    <row r="96" spans="1:15" s="256" customFormat="1" ht="12.75" thickBot="1">
      <c r="A96" s="286" t="s">
        <v>3</v>
      </c>
      <c r="B96" s="287" t="s">
        <v>14</v>
      </c>
      <c r="C96" s="288" t="s">
        <v>1107</v>
      </c>
      <c r="D96" s="289" t="s">
        <v>3</v>
      </c>
      <c r="E96" s="287" t="s">
        <v>15</v>
      </c>
      <c r="F96" s="290" t="s">
        <v>1107</v>
      </c>
      <c r="G96" s="289" t="s">
        <v>3</v>
      </c>
      <c r="H96" s="287" t="s">
        <v>16</v>
      </c>
      <c r="I96" s="290" t="s">
        <v>1107</v>
      </c>
      <c r="J96" s="293" t="s">
        <v>3</v>
      </c>
      <c r="K96" s="287" t="s">
        <v>17</v>
      </c>
      <c r="L96" s="288" t="s">
        <v>1107</v>
      </c>
      <c r="M96" s="289" t="s">
        <v>3</v>
      </c>
      <c r="N96" s="287" t="s">
        <v>18</v>
      </c>
      <c r="O96" s="291" t="s">
        <v>1107</v>
      </c>
    </row>
    <row r="97" spans="1:18" ht="12">
      <c r="A97" s="281" t="s">
        <v>247</v>
      </c>
      <c r="B97" s="304" t="s">
        <v>940</v>
      </c>
      <c r="C97" s="265" t="s">
        <v>1105</v>
      </c>
      <c r="D97" s="266" t="s">
        <v>247</v>
      </c>
      <c r="E97" s="304" t="s">
        <v>940</v>
      </c>
      <c r="F97" s="267" t="s">
        <v>533</v>
      </c>
      <c r="G97" s="266" t="s">
        <v>247</v>
      </c>
      <c r="H97" s="304" t="s">
        <v>940</v>
      </c>
      <c r="I97" s="267" t="s">
        <v>941</v>
      </c>
      <c r="J97" s="268" t="s">
        <v>247</v>
      </c>
      <c r="K97" s="304" t="s">
        <v>940</v>
      </c>
      <c r="L97" s="265" t="s">
        <v>942</v>
      </c>
      <c r="M97" s="266" t="s">
        <v>247</v>
      </c>
      <c r="N97" s="304" t="s">
        <v>940</v>
      </c>
      <c r="O97" s="282" t="s">
        <v>943</v>
      </c>
      <c r="P97" s="257"/>
      <c r="R97" s="257"/>
    </row>
    <row r="98" spans="1:15" ht="12">
      <c r="A98" s="269" t="s">
        <v>239</v>
      </c>
      <c r="B98" s="259" t="s">
        <v>944</v>
      </c>
      <c r="C98" s="263" t="s">
        <v>793</v>
      </c>
      <c r="D98" s="261" t="s">
        <v>239</v>
      </c>
      <c r="E98" s="259" t="s">
        <v>944</v>
      </c>
      <c r="F98" s="262" t="s">
        <v>945</v>
      </c>
      <c r="G98" s="261" t="s">
        <v>239</v>
      </c>
      <c r="H98" s="259" t="s">
        <v>944</v>
      </c>
      <c r="I98" s="262" t="s">
        <v>756</v>
      </c>
      <c r="J98" s="260" t="s">
        <v>239</v>
      </c>
      <c r="K98" s="259" t="s">
        <v>944</v>
      </c>
      <c r="L98" s="263" t="s">
        <v>946</v>
      </c>
      <c r="M98" s="261" t="s">
        <v>239</v>
      </c>
      <c r="N98" s="259" t="s">
        <v>944</v>
      </c>
      <c r="O98" s="270" t="s">
        <v>947</v>
      </c>
    </row>
    <row r="99" spans="1:15" ht="12">
      <c r="A99" s="269" t="s">
        <v>209</v>
      </c>
      <c r="B99" s="259" t="s">
        <v>948</v>
      </c>
      <c r="C99" s="263" t="s">
        <v>949</v>
      </c>
      <c r="D99" s="261" t="s">
        <v>209</v>
      </c>
      <c r="E99" s="259" t="s">
        <v>948</v>
      </c>
      <c r="F99" s="262" t="s">
        <v>950</v>
      </c>
      <c r="G99" s="261" t="s">
        <v>209</v>
      </c>
      <c r="H99" s="259" t="s">
        <v>951</v>
      </c>
      <c r="I99" s="262" t="s">
        <v>952</v>
      </c>
      <c r="J99" s="260" t="s">
        <v>209</v>
      </c>
      <c r="K99" s="259" t="s">
        <v>951</v>
      </c>
      <c r="L99" s="263" t="s">
        <v>770</v>
      </c>
      <c r="M99" s="261" t="s">
        <v>209</v>
      </c>
      <c r="N99" s="259" t="s">
        <v>951</v>
      </c>
      <c r="O99" s="270" t="s">
        <v>953</v>
      </c>
    </row>
    <row r="100" spans="1:15" ht="12">
      <c r="A100" s="269" t="s">
        <v>178</v>
      </c>
      <c r="B100" s="259" t="s">
        <v>951</v>
      </c>
      <c r="C100" s="263" t="s">
        <v>772</v>
      </c>
      <c r="D100" s="261" t="s">
        <v>178</v>
      </c>
      <c r="E100" s="259" t="s">
        <v>951</v>
      </c>
      <c r="F100" s="262" t="s">
        <v>774</v>
      </c>
      <c r="G100" s="261" t="s">
        <v>178</v>
      </c>
      <c r="H100" s="259" t="s">
        <v>954</v>
      </c>
      <c r="I100" s="262" t="s">
        <v>955</v>
      </c>
      <c r="J100" s="260" t="s">
        <v>178</v>
      </c>
      <c r="K100" s="259" t="s">
        <v>948</v>
      </c>
      <c r="L100" s="263" t="s">
        <v>956</v>
      </c>
      <c r="M100" s="261" t="s">
        <v>178</v>
      </c>
      <c r="N100" s="259" t="s">
        <v>948</v>
      </c>
      <c r="O100" s="270" t="s">
        <v>957</v>
      </c>
    </row>
    <row r="101" spans="1:15" ht="12">
      <c r="A101" s="269" t="s">
        <v>78</v>
      </c>
      <c r="B101" s="259" t="s">
        <v>954</v>
      </c>
      <c r="C101" s="263" t="s">
        <v>958</v>
      </c>
      <c r="D101" s="261" t="s">
        <v>78</v>
      </c>
      <c r="E101" s="259" t="s">
        <v>954</v>
      </c>
      <c r="F101" s="262" t="s">
        <v>959</v>
      </c>
      <c r="G101" s="261" t="s">
        <v>78</v>
      </c>
      <c r="H101" s="259" t="s">
        <v>960</v>
      </c>
      <c r="I101" s="262" t="s">
        <v>961</v>
      </c>
      <c r="J101" s="260" t="s">
        <v>78</v>
      </c>
      <c r="K101" s="259" t="s">
        <v>962</v>
      </c>
      <c r="L101" s="263" t="s">
        <v>963</v>
      </c>
      <c r="M101" s="261"/>
      <c r="N101" s="259"/>
      <c r="O101" s="270"/>
    </row>
    <row r="102" spans="1:15" ht="12">
      <c r="A102" s="269" t="s">
        <v>255</v>
      </c>
      <c r="B102" s="259" t="s">
        <v>960</v>
      </c>
      <c r="C102" s="263" t="s">
        <v>964</v>
      </c>
      <c r="D102" s="261" t="s">
        <v>255</v>
      </c>
      <c r="E102" s="259" t="s">
        <v>960</v>
      </c>
      <c r="F102" s="262" t="s">
        <v>808</v>
      </c>
      <c r="G102" s="261" t="s">
        <v>255</v>
      </c>
      <c r="H102" s="259" t="s">
        <v>962</v>
      </c>
      <c r="I102" s="262" t="s">
        <v>965</v>
      </c>
      <c r="J102" s="260" t="s">
        <v>255</v>
      </c>
      <c r="K102" s="259" t="s">
        <v>960</v>
      </c>
      <c r="L102" s="263" t="s">
        <v>966</v>
      </c>
      <c r="M102" s="261"/>
      <c r="N102" s="259"/>
      <c r="O102" s="270"/>
    </row>
    <row r="103" spans="1:15" ht="12">
      <c r="A103" s="269" t="s">
        <v>349</v>
      </c>
      <c r="B103" s="259" t="s">
        <v>962</v>
      </c>
      <c r="C103" s="263" t="s">
        <v>967</v>
      </c>
      <c r="D103" s="261" t="s">
        <v>349</v>
      </c>
      <c r="E103" s="259" t="s">
        <v>962</v>
      </c>
      <c r="F103" s="262" t="s">
        <v>968</v>
      </c>
      <c r="G103" s="261" t="s">
        <v>349</v>
      </c>
      <c r="H103" s="259" t="s">
        <v>948</v>
      </c>
      <c r="I103" s="262" t="s">
        <v>969</v>
      </c>
      <c r="J103" s="260" t="s">
        <v>349</v>
      </c>
      <c r="K103" s="259" t="s">
        <v>970</v>
      </c>
      <c r="L103" s="263" t="s">
        <v>841</v>
      </c>
      <c r="M103" s="261"/>
      <c r="N103" s="259"/>
      <c r="O103" s="270"/>
    </row>
    <row r="104" spans="1:15" ht="12">
      <c r="A104" s="269" t="s">
        <v>360</v>
      </c>
      <c r="B104" s="259" t="s">
        <v>970</v>
      </c>
      <c r="C104" s="263" t="s">
        <v>971</v>
      </c>
      <c r="D104" s="261" t="s">
        <v>360</v>
      </c>
      <c r="E104" s="259" t="s">
        <v>970</v>
      </c>
      <c r="F104" s="262" t="s">
        <v>972</v>
      </c>
      <c r="G104" s="261" t="s">
        <v>360</v>
      </c>
      <c r="H104" s="259" t="s">
        <v>970</v>
      </c>
      <c r="I104" s="262" t="s">
        <v>973</v>
      </c>
      <c r="J104" s="260" t="s">
        <v>360</v>
      </c>
      <c r="K104" s="259" t="s">
        <v>974</v>
      </c>
      <c r="L104" s="263" t="s">
        <v>975</v>
      </c>
      <c r="M104" s="261"/>
      <c r="N104" s="259"/>
      <c r="O104" s="270"/>
    </row>
    <row r="105" spans="1:15" ht="12">
      <c r="A105" s="269" t="s">
        <v>370</v>
      </c>
      <c r="B105" s="259" t="s">
        <v>974</v>
      </c>
      <c r="C105" s="263" t="s">
        <v>976</v>
      </c>
      <c r="D105" s="261" t="s">
        <v>370</v>
      </c>
      <c r="E105" s="259" t="s">
        <v>974</v>
      </c>
      <c r="F105" s="262" t="s">
        <v>977</v>
      </c>
      <c r="G105" s="261" t="s">
        <v>370</v>
      </c>
      <c r="H105" s="259" t="s">
        <v>974</v>
      </c>
      <c r="I105" s="262" t="s">
        <v>978</v>
      </c>
      <c r="J105" s="260" t="s">
        <v>370</v>
      </c>
      <c r="K105" s="259" t="s">
        <v>979</v>
      </c>
      <c r="L105" s="263" t="s">
        <v>828</v>
      </c>
      <c r="M105" s="261"/>
      <c r="N105" s="259"/>
      <c r="O105" s="270"/>
    </row>
    <row r="106" spans="1:15" ht="12">
      <c r="A106" s="269" t="s">
        <v>381</v>
      </c>
      <c r="B106" s="259" t="s">
        <v>980</v>
      </c>
      <c r="C106" s="263" t="s">
        <v>981</v>
      </c>
      <c r="D106" s="261" t="s">
        <v>381</v>
      </c>
      <c r="E106" s="259" t="s">
        <v>980</v>
      </c>
      <c r="F106" s="262" t="s">
        <v>982</v>
      </c>
      <c r="G106" s="261" t="s">
        <v>381</v>
      </c>
      <c r="H106" s="259" t="s">
        <v>980</v>
      </c>
      <c r="I106" s="262" t="s">
        <v>983</v>
      </c>
      <c r="J106" s="260" t="s">
        <v>381</v>
      </c>
      <c r="K106" s="259" t="s">
        <v>980</v>
      </c>
      <c r="L106" s="263" t="s">
        <v>984</v>
      </c>
      <c r="M106" s="261"/>
      <c r="N106" s="259"/>
      <c r="O106" s="270"/>
    </row>
    <row r="107" spans="1:15" ht="12">
      <c r="A107" s="269" t="s">
        <v>390</v>
      </c>
      <c r="B107" s="259" t="s">
        <v>985</v>
      </c>
      <c r="C107" s="263" t="s">
        <v>986</v>
      </c>
      <c r="D107" s="261" t="s">
        <v>390</v>
      </c>
      <c r="E107" s="259" t="s">
        <v>985</v>
      </c>
      <c r="F107" s="262" t="s">
        <v>987</v>
      </c>
      <c r="G107" s="261" t="s">
        <v>390</v>
      </c>
      <c r="H107" s="259" t="s">
        <v>979</v>
      </c>
      <c r="I107" s="262" t="s">
        <v>963</v>
      </c>
      <c r="J107" s="260" t="s">
        <v>390</v>
      </c>
      <c r="K107" s="259" t="s">
        <v>985</v>
      </c>
      <c r="L107" s="263" t="s">
        <v>988</v>
      </c>
      <c r="M107" s="261"/>
      <c r="N107" s="259"/>
      <c r="O107" s="270"/>
    </row>
    <row r="108" spans="1:15" ht="12">
      <c r="A108" s="269" t="s">
        <v>402</v>
      </c>
      <c r="B108" s="259" t="s">
        <v>979</v>
      </c>
      <c r="C108" s="263" t="s">
        <v>989</v>
      </c>
      <c r="D108" s="261" t="s">
        <v>402</v>
      </c>
      <c r="E108" s="259" t="s">
        <v>979</v>
      </c>
      <c r="F108" s="262" t="s">
        <v>990</v>
      </c>
      <c r="G108" s="261" t="s">
        <v>402</v>
      </c>
      <c r="H108" s="259" t="s">
        <v>985</v>
      </c>
      <c r="I108" s="262" t="s">
        <v>991</v>
      </c>
      <c r="J108" s="260" t="s">
        <v>402</v>
      </c>
      <c r="K108" s="259" t="s">
        <v>992</v>
      </c>
      <c r="L108" s="263" t="s">
        <v>993</v>
      </c>
      <c r="M108" s="261"/>
      <c r="N108" s="259"/>
      <c r="O108" s="270"/>
    </row>
    <row r="109" spans="1:15" ht="12">
      <c r="A109" s="269" t="s">
        <v>413</v>
      </c>
      <c r="B109" s="259" t="s">
        <v>992</v>
      </c>
      <c r="C109" s="263" t="s">
        <v>994</v>
      </c>
      <c r="D109" s="261" t="s">
        <v>413</v>
      </c>
      <c r="E109" s="259" t="s">
        <v>992</v>
      </c>
      <c r="F109" s="262" t="s">
        <v>995</v>
      </c>
      <c r="G109" s="261" t="s">
        <v>413</v>
      </c>
      <c r="H109" s="259" t="s">
        <v>992</v>
      </c>
      <c r="I109" s="262" t="s">
        <v>996</v>
      </c>
      <c r="J109" s="260" t="s">
        <v>413</v>
      </c>
      <c r="K109" s="259" t="s">
        <v>997</v>
      </c>
      <c r="L109" s="263" t="s">
        <v>998</v>
      </c>
      <c r="M109" s="261"/>
      <c r="N109" s="259"/>
      <c r="O109" s="270"/>
    </row>
    <row r="110" spans="1:15" ht="12">
      <c r="A110" s="269" t="s">
        <v>71</v>
      </c>
      <c r="B110" s="259" t="s">
        <v>997</v>
      </c>
      <c r="C110" s="263" t="s">
        <v>777</v>
      </c>
      <c r="D110" s="261" t="s">
        <v>71</v>
      </c>
      <c r="E110" s="259" t="s">
        <v>997</v>
      </c>
      <c r="F110" s="262" t="s">
        <v>999</v>
      </c>
      <c r="G110" s="261" t="s">
        <v>71</v>
      </c>
      <c r="H110" s="259" t="s">
        <v>997</v>
      </c>
      <c r="I110" s="262" t="s">
        <v>1000</v>
      </c>
      <c r="J110" s="260" t="s">
        <v>71</v>
      </c>
      <c r="K110" s="259" t="s">
        <v>954</v>
      </c>
      <c r="L110" s="263" t="s">
        <v>928</v>
      </c>
      <c r="M110" s="261"/>
      <c r="N110" s="259"/>
      <c r="O110" s="270"/>
    </row>
    <row r="111" spans="1:15" ht="12.75" thickBot="1">
      <c r="A111" s="271" t="s">
        <v>81</v>
      </c>
      <c r="B111" s="272" t="s">
        <v>1001</v>
      </c>
      <c r="C111" s="273" t="s">
        <v>1002</v>
      </c>
      <c r="D111" s="274" t="s">
        <v>81</v>
      </c>
      <c r="E111" s="272" t="s">
        <v>1001</v>
      </c>
      <c r="F111" s="275" t="s">
        <v>1003</v>
      </c>
      <c r="G111" s="274" t="s">
        <v>81</v>
      </c>
      <c r="H111" s="272"/>
      <c r="I111" s="275"/>
      <c r="J111" s="276"/>
      <c r="K111" s="272"/>
      <c r="L111" s="273"/>
      <c r="M111" s="274"/>
      <c r="N111" s="272"/>
      <c r="O111" s="277"/>
    </row>
    <row r="113" spans="1:18" ht="13.5" thickBot="1">
      <c r="A113" s="300" t="s">
        <v>441</v>
      </c>
      <c r="M113" s="257"/>
      <c r="O113" s="257"/>
      <c r="P113" s="257"/>
      <c r="R113" s="257"/>
    </row>
    <row r="114" spans="1:12" s="256" customFormat="1" ht="12.75" thickBot="1">
      <c r="A114" s="286" t="s">
        <v>3</v>
      </c>
      <c r="B114" s="287" t="s">
        <v>14</v>
      </c>
      <c r="C114" s="288" t="s">
        <v>1107</v>
      </c>
      <c r="D114" s="289" t="s">
        <v>3</v>
      </c>
      <c r="E114" s="287" t="s">
        <v>15</v>
      </c>
      <c r="F114" s="290" t="s">
        <v>1107</v>
      </c>
      <c r="G114" s="289" t="s">
        <v>3</v>
      </c>
      <c r="H114" s="287" t="s">
        <v>16</v>
      </c>
      <c r="I114" s="290" t="s">
        <v>1107</v>
      </c>
      <c r="J114" s="293" t="s">
        <v>3</v>
      </c>
      <c r="K114" s="287" t="s">
        <v>17</v>
      </c>
      <c r="L114" s="291" t="s">
        <v>1107</v>
      </c>
    </row>
    <row r="115" spans="1:18" ht="12">
      <c r="A115" s="281" t="s">
        <v>247</v>
      </c>
      <c r="B115" s="264" t="s">
        <v>1106</v>
      </c>
      <c r="C115" s="265" t="s">
        <v>459</v>
      </c>
      <c r="D115" s="266" t="s">
        <v>247</v>
      </c>
      <c r="E115" s="264" t="s">
        <v>1106</v>
      </c>
      <c r="F115" s="267" t="s">
        <v>1004</v>
      </c>
      <c r="G115" s="266" t="s">
        <v>247</v>
      </c>
      <c r="H115" s="304" t="s">
        <v>1005</v>
      </c>
      <c r="I115" s="267" t="s">
        <v>1006</v>
      </c>
      <c r="J115" s="268" t="s">
        <v>247</v>
      </c>
      <c r="K115" s="304" t="s">
        <v>1005</v>
      </c>
      <c r="L115" s="282" t="s">
        <v>1007</v>
      </c>
      <c r="M115" s="257"/>
      <c r="O115" s="257"/>
      <c r="P115" s="257"/>
      <c r="R115" s="257"/>
    </row>
    <row r="116" spans="1:18" ht="12">
      <c r="A116" s="269" t="s">
        <v>239</v>
      </c>
      <c r="B116" s="259" t="s">
        <v>1008</v>
      </c>
      <c r="C116" s="263" t="s">
        <v>1009</v>
      </c>
      <c r="D116" s="261" t="s">
        <v>239</v>
      </c>
      <c r="E116" s="259" t="s">
        <v>1008</v>
      </c>
      <c r="F116" s="262" t="s">
        <v>1010</v>
      </c>
      <c r="G116" s="261" t="s">
        <v>239</v>
      </c>
      <c r="H116" s="259" t="s">
        <v>1106</v>
      </c>
      <c r="I116" s="262" t="s">
        <v>1011</v>
      </c>
      <c r="J116" s="260" t="s">
        <v>239</v>
      </c>
      <c r="K116" s="259" t="s">
        <v>1008</v>
      </c>
      <c r="L116" s="270" t="s">
        <v>1012</v>
      </c>
      <c r="M116" s="257"/>
      <c r="O116" s="257"/>
      <c r="P116" s="257"/>
      <c r="R116" s="257"/>
    </row>
    <row r="117" spans="1:18" ht="12">
      <c r="A117" s="269" t="s">
        <v>209</v>
      </c>
      <c r="B117" s="303" t="s">
        <v>1005</v>
      </c>
      <c r="C117" s="263" t="s">
        <v>1013</v>
      </c>
      <c r="D117" s="261" t="s">
        <v>209</v>
      </c>
      <c r="E117" s="303" t="s">
        <v>1005</v>
      </c>
      <c r="F117" s="262" t="s">
        <v>1014</v>
      </c>
      <c r="G117" s="261" t="s">
        <v>209</v>
      </c>
      <c r="H117" s="259" t="s">
        <v>1008</v>
      </c>
      <c r="I117" s="262" t="s">
        <v>1015</v>
      </c>
      <c r="J117" s="260" t="s">
        <v>209</v>
      </c>
      <c r="K117" s="259" t="s">
        <v>1106</v>
      </c>
      <c r="L117" s="270" t="s">
        <v>1016</v>
      </c>
      <c r="M117" s="257"/>
      <c r="O117" s="257"/>
      <c r="P117" s="257"/>
      <c r="R117" s="257"/>
    </row>
    <row r="118" spans="1:18" ht="12">
      <c r="A118" s="269" t="s">
        <v>178</v>
      </c>
      <c r="B118" s="259" t="s">
        <v>1017</v>
      </c>
      <c r="C118" s="263" t="s">
        <v>1018</v>
      </c>
      <c r="D118" s="261" t="s">
        <v>178</v>
      </c>
      <c r="E118" s="259" t="s">
        <v>1017</v>
      </c>
      <c r="F118" s="262" t="s">
        <v>1019</v>
      </c>
      <c r="G118" s="261" t="s">
        <v>178</v>
      </c>
      <c r="H118" s="259" t="s">
        <v>1017</v>
      </c>
      <c r="I118" s="262" t="s">
        <v>994</v>
      </c>
      <c r="J118" s="260" t="s">
        <v>178</v>
      </c>
      <c r="K118" s="259" t="s">
        <v>1017</v>
      </c>
      <c r="L118" s="270" t="s">
        <v>1020</v>
      </c>
      <c r="M118" s="257"/>
      <c r="O118" s="257"/>
      <c r="P118" s="257"/>
      <c r="R118" s="257"/>
    </row>
    <row r="119" spans="1:18" ht="12">
      <c r="A119" s="269" t="s">
        <v>78</v>
      </c>
      <c r="B119" s="259" t="s">
        <v>1021</v>
      </c>
      <c r="C119" s="263" t="s">
        <v>1022</v>
      </c>
      <c r="D119" s="261" t="s">
        <v>78</v>
      </c>
      <c r="E119" s="259" t="s">
        <v>1021</v>
      </c>
      <c r="F119" s="262" t="s">
        <v>788</v>
      </c>
      <c r="G119" s="261" t="s">
        <v>78</v>
      </c>
      <c r="H119" s="259" t="s">
        <v>1021</v>
      </c>
      <c r="I119" s="262" t="s">
        <v>1023</v>
      </c>
      <c r="J119" s="260" t="s">
        <v>78</v>
      </c>
      <c r="K119" s="259" t="s">
        <v>1021</v>
      </c>
      <c r="L119" s="270" t="s">
        <v>1024</v>
      </c>
      <c r="M119" s="257"/>
      <c r="O119" s="257"/>
      <c r="P119" s="257"/>
      <c r="R119" s="257"/>
    </row>
    <row r="120" spans="1:18" ht="12">
      <c r="A120" s="269" t="s">
        <v>255</v>
      </c>
      <c r="B120" s="259" t="s">
        <v>1025</v>
      </c>
      <c r="C120" s="263" t="s">
        <v>1026</v>
      </c>
      <c r="D120" s="261" t="s">
        <v>255</v>
      </c>
      <c r="E120" s="259" t="s">
        <v>1025</v>
      </c>
      <c r="F120" s="262" t="s">
        <v>1027</v>
      </c>
      <c r="G120" s="261" t="s">
        <v>255</v>
      </c>
      <c r="H120" s="259" t="s">
        <v>1025</v>
      </c>
      <c r="I120" s="262" t="s">
        <v>1028</v>
      </c>
      <c r="J120" s="260" t="s">
        <v>255</v>
      </c>
      <c r="K120" s="259" t="s">
        <v>1029</v>
      </c>
      <c r="L120" s="270" t="s">
        <v>1030</v>
      </c>
      <c r="M120" s="257"/>
      <c r="O120" s="257"/>
      <c r="P120" s="257"/>
      <c r="R120" s="257"/>
    </row>
    <row r="121" spans="1:18" ht="12">
      <c r="A121" s="269" t="s">
        <v>349</v>
      </c>
      <c r="B121" s="259" t="s">
        <v>1029</v>
      </c>
      <c r="C121" s="263" t="s">
        <v>1031</v>
      </c>
      <c r="D121" s="261" t="s">
        <v>349</v>
      </c>
      <c r="E121" s="259" t="s">
        <v>1029</v>
      </c>
      <c r="F121" s="262" t="s">
        <v>1032</v>
      </c>
      <c r="G121" s="261" t="s">
        <v>349</v>
      </c>
      <c r="H121" s="259" t="s">
        <v>1029</v>
      </c>
      <c r="I121" s="262" t="s">
        <v>1033</v>
      </c>
      <c r="J121" s="260" t="s">
        <v>349</v>
      </c>
      <c r="K121" s="259" t="s">
        <v>1025</v>
      </c>
      <c r="L121" s="270" t="s">
        <v>1034</v>
      </c>
      <c r="M121" s="257"/>
      <c r="O121" s="257"/>
      <c r="P121" s="257"/>
      <c r="R121" s="257"/>
    </row>
    <row r="122" spans="1:18" ht="12">
      <c r="A122" s="269" t="s">
        <v>360</v>
      </c>
      <c r="B122" s="259" t="s">
        <v>1035</v>
      </c>
      <c r="C122" s="263" t="s">
        <v>1036</v>
      </c>
      <c r="D122" s="261" t="s">
        <v>360</v>
      </c>
      <c r="E122" s="259" t="s">
        <v>1035</v>
      </c>
      <c r="F122" s="262" t="s">
        <v>1037</v>
      </c>
      <c r="G122" s="261" t="s">
        <v>360</v>
      </c>
      <c r="H122" s="259" t="s">
        <v>1035</v>
      </c>
      <c r="I122" s="262" t="s">
        <v>827</v>
      </c>
      <c r="J122" s="260" t="s">
        <v>360</v>
      </c>
      <c r="K122" s="259"/>
      <c r="L122" s="270"/>
      <c r="M122" s="257"/>
      <c r="O122" s="257"/>
      <c r="P122" s="257"/>
      <c r="R122" s="257"/>
    </row>
    <row r="123" spans="1:18" ht="12">
      <c r="A123" s="269" t="s">
        <v>370</v>
      </c>
      <c r="B123" s="259" t="s">
        <v>1038</v>
      </c>
      <c r="C123" s="263" t="s">
        <v>1039</v>
      </c>
      <c r="D123" s="261" t="s">
        <v>370</v>
      </c>
      <c r="E123" s="259" t="s">
        <v>1038</v>
      </c>
      <c r="F123" s="262" t="s">
        <v>1040</v>
      </c>
      <c r="G123" s="261" t="s">
        <v>370</v>
      </c>
      <c r="H123" s="259" t="s">
        <v>1038</v>
      </c>
      <c r="I123" s="262" t="s">
        <v>1041</v>
      </c>
      <c r="J123" s="260" t="s">
        <v>370</v>
      </c>
      <c r="K123" s="259"/>
      <c r="L123" s="270"/>
      <c r="M123" s="257"/>
      <c r="O123" s="257"/>
      <c r="P123" s="257"/>
      <c r="R123" s="257"/>
    </row>
    <row r="124" spans="1:18" ht="12.75" thickBot="1">
      <c r="A124" s="271" t="s">
        <v>381</v>
      </c>
      <c r="B124" s="272" t="s">
        <v>1042</v>
      </c>
      <c r="C124" s="273" t="s">
        <v>995</v>
      </c>
      <c r="D124" s="274" t="s">
        <v>381</v>
      </c>
      <c r="E124" s="272" t="s">
        <v>1042</v>
      </c>
      <c r="F124" s="275" t="s">
        <v>1043</v>
      </c>
      <c r="G124" s="274" t="s">
        <v>381</v>
      </c>
      <c r="H124" s="272"/>
      <c r="I124" s="275"/>
      <c r="J124" s="276"/>
      <c r="K124" s="272"/>
      <c r="L124" s="277"/>
      <c r="M124" s="257"/>
      <c r="O124" s="257"/>
      <c r="P124" s="257"/>
      <c r="R124" s="257"/>
    </row>
    <row r="125" spans="13:18" ht="12">
      <c r="M125" s="257"/>
      <c r="O125" s="257"/>
      <c r="P125" s="257"/>
      <c r="R125" s="257"/>
    </row>
    <row r="126" spans="1:18" ht="13.5" thickBot="1">
      <c r="A126" s="301" t="s">
        <v>540</v>
      </c>
      <c r="L126" s="257"/>
      <c r="M126" s="257"/>
      <c r="O126" s="257"/>
      <c r="P126" s="257"/>
      <c r="R126" s="257"/>
    </row>
    <row r="127" spans="1:9" s="256" customFormat="1" ht="12.75" thickBot="1">
      <c r="A127" s="286" t="s">
        <v>3</v>
      </c>
      <c r="B127" s="287" t="s">
        <v>14</v>
      </c>
      <c r="C127" s="288" t="s">
        <v>1107</v>
      </c>
      <c r="D127" s="289" t="s">
        <v>3</v>
      </c>
      <c r="E127" s="287" t="s">
        <v>15</v>
      </c>
      <c r="F127" s="290" t="s">
        <v>1107</v>
      </c>
      <c r="G127" s="289" t="s">
        <v>3</v>
      </c>
      <c r="H127" s="287" t="s">
        <v>16</v>
      </c>
      <c r="I127" s="291" t="s">
        <v>1107</v>
      </c>
    </row>
    <row r="128" spans="1:18" ht="12">
      <c r="A128" s="281" t="s">
        <v>247</v>
      </c>
      <c r="B128" s="304" t="s">
        <v>1044</v>
      </c>
      <c r="C128" s="265" t="s">
        <v>332</v>
      </c>
      <c r="D128" s="266" t="s">
        <v>247</v>
      </c>
      <c r="E128" s="304" t="s">
        <v>1044</v>
      </c>
      <c r="F128" s="267" t="s">
        <v>1045</v>
      </c>
      <c r="G128" s="266" t="s">
        <v>247</v>
      </c>
      <c r="H128" s="304" t="s">
        <v>1044</v>
      </c>
      <c r="I128" s="282" t="s">
        <v>1046</v>
      </c>
      <c r="J128" s="257"/>
      <c r="L128" s="257"/>
      <c r="M128" s="257"/>
      <c r="O128" s="257"/>
      <c r="P128" s="257"/>
      <c r="R128" s="257"/>
    </row>
    <row r="129" spans="1:18" ht="12">
      <c r="A129" s="269" t="s">
        <v>239</v>
      </c>
      <c r="B129" s="259" t="s">
        <v>1047</v>
      </c>
      <c r="C129" s="263" t="s">
        <v>750</v>
      </c>
      <c r="D129" s="261" t="s">
        <v>239</v>
      </c>
      <c r="E129" s="259" t="s">
        <v>1047</v>
      </c>
      <c r="F129" s="262" t="s">
        <v>1048</v>
      </c>
      <c r="G129" s="261" t="s">
        <v>239</v>
      </c>
      <c r="H129" s="259" t="s">
        <v>1047</v>
      </c>
      <c r="I129" s="270" t="s">
        <v>1049</v>
      </c>
      <c r="J129" s="257"/>
      <c r="L129" s="257"/>
      <c r="M129" s="257"/>
      <c r="O129" s="257"/>
      <c r="P129" s="257"/>
      <c r="R129" s="257"/>
    </row>
    <row r="130" spans="1:18" ht="12">
      <c r="A130" s="269" t="s">
        <v>209</v>
      </c>
      <c r="B130" s="259" t="s">
        <v>1050</v>
      </c>
      <c r="C130" s="263" t="s">
        <v>1051</v>
      </c>
      <c r="D130" s="261" t="s">
        <v>209</v>
      </c>
      <c r="E130" s="259" t="s">
        <v>1050</v>
      </c>
      <c r="F130" s="262" t="s">
        <v>1052</v>
      </c>
      <c r="G130" s="261" t="s">
        <v>209</v>
      </c>
      <c r="H130" s="259" t="s">
        <v>1050</v>
      </c>
      <c r="I130" s="270" t="s">
        <v>1053</v>
      </c>
      <c r="J130" s="257"/>
      <c r="L130" s="257"/>
      <c r="M130" s="257"/>
      <c r="O130" s="257"/>
      <c r="P130" s="257"/>
      <c r="R130" s="257"/>
    </row>
    <row r="131" spans="1:18" ht="12">
      <c r="A131" s="269" t="s">
        <v>178</v>
      </c>
      <c r="B131" s="259" t="s">
        <v>1054</v>
      </c>
      <c r="C131" s="263" t="s">
        <v>1018</v>
      </c>
      <c r="D131" s="261" t="s">
        <v>178</v>
      </c>
      <c r="E131" s="259" t="s">
        <v>1054</v>
      </c>
      <c r="F131" s="262" t="s">
        <v>1055</v>
      </c>
      <c r="G131" s="261" t="s">
        <v>178</v>
      </c>
      <c r="H131" s="259" t="s">
        <v>1054</v>
      </c>
      <c r="I131" s="270" t="s">
        <v>1056</v>
      </c>
      <c r="J131" s="257"/>
      <c r="K131" s="258"/>
      <c r="L131" s="257"/>
      <c r="M131" s="257"/>
      <c r="O131" s="257"/>
      <c r="P131" s="257"/>
      <c r="R131" s="257"/>
    </row>
    <row r="132" spans="1:18" ht="12">
      <c r="A132" s="269" t="s">
        <v>78</v>
      </c>
      <c r="B132" s="259" t="s">
        <v>1057</v>
      </c>
      <c r="C132" s="263" t="s">
        <v>1022</v>
      </c>
      <c r="D132" s="261" t="s">
        <v>78</v>
      </c>
      <c r="E132" s="259" t="s">
        <v>1057</v>
      </c>
      <c r="F132" s="262" t="s">
        <v>1058</v>
      </c>
      <c r="G132" s="261" t="s">
        <v>78</v>
      </c>
      <c r="H132" s="259" t="s">
        <v>1057</v>
      </c>
      <c r="I132" s="270" t="s">
        <v>912</v>
      </c>
      <c r="J132" s="257"/>
      <c r="K132" s="258"/>
      <c r="L132" s="257"/>
      <c r="M132" s="257"/>
      <c r="O132" s="257"/>
      <c r="P132" s="257"/>
      <c r="R132" s="257"/>
    </row>
    <row r="133" spans="1:18" ht="12">
      <c r="A133" s="269" t="s">
        <v>255</v>
      </c>
      <c r="B133" s="259" t="s">
        <v>1059</v>
      </c>
      <c r="C133" s="263" t="s">
        <v>1019</v>
      </c>
      <c r="D133" s="261" t="s">
        <v>255</v>
      </c>
      <c r="E133" s="259" t="s">
        <v>1059</v>
      </c>
      <c r="F133" s="262" t="s">
        <v>873</v>
      </c>
      <c r="G133" s="261" t="s">
        <v>255</v>
      </c>
      <c r="H133" s="259" t="s">
        <v>1059</v>
      </c>
      <c r="I133" s="270" t="s">
        <v>1060</v>
      </c>
      <c r="J133" s="257"/>
      <c r="K133" s="258"/>
      <c r="L133" s="257"/>
      <c r="M133" s="257"/>
      <c r="O133" s="257"/>
      <c r="P133" s="257"/>
      <c r="R133" s="257"/>
    </row>
    <row r="134" spans="1:18" ht="12.75" thickBot="1">
      <c r="A134" s="271" t="s">
        <v>349</v>
      </c>
      <c r="B134" s="272" t="s">
        <v>1061</v>
      </c>
      <c r="C134" s="273" t="s">
        <v>1062</v>
      </c>
      <c r="D134" s="274" t="s">
        <v>349</v>
      </c>
      <c r="E134" s="272" t="s">
        <v>1061</v>
      </c>
      <c r="F134" s="275" t="s">
        <v>1063</v>
      </c>
      <c r="G134" s="274"/>
      <c r="H134" s="272"/>
      <c r="I134" s="277"/>
      <c r="J134" s="257"/>
      <c r="K134" s="258"/>
      <c r="L134" s="257"/>
      <c r="M134" s="257"/>
      <c r="O134" s="257"/>
      <c r="P134" s="257"/>
      <c r="R134" s="257"/>
    </row>
    <row r="135" spans="13:18" ht="12">
      <c r="M135" s="257"/>
      <c r="O135" s="257"/>
      <c r="P135" s="257"/>
      <c r="R135" s="257"/>
    </row>
    <row r="136" spans="1:18" ht="13.5" thickBot="1">
      <c r="A136" s="302" t="s">
        <v>602</v>
      </c>
      <c r="M136" s="257"/>
      <c r="O136" s="257"/>
      <c r="P136" s="257"/>
      <c r="R136" s="257"/>
    </row>
    <row r="137" spans="1:12" s="256" customFormat="1" ht="12.75" thickBot="1">
      <c r="A137" s="286" t="s">
        <v>3</v>
      </c>
      <c r="B137" s="287" t="s">
        <v>14</v>
      </c>
      <c r="C137" s="288" t="s">
        <v>1107</v>
      </c>
      <c r="D137" s="289" t="s">
        <v>3</v>
      </c>
      <c r="E137" s="287" t="s">
        <v>15</v>
      </c>
      <c r="F137" s="290" t="s">
        <v>1107</v>
      </c>
      <c r="G137" s="289" t="s">
        <v>3</v>
      </c>
      <c r="H137" s="287" t="s">
        <v>16</v>
      </c>
      <c r="I137" s="290" t="s">
        <v>1107</v>
      </c>
      <c r="J137" s="293" t="s">
        <v>3</v>
      </c>
      <c r="K137" s="287" t="s">
        <v>17</v>
      </c>
      <c r="L137" s="291" t="s">
        <v>1107</v>
      </c>
    </row>
    <row r="138" spans="1:18" ht="12">
      <c r="A138" s="281" t="s">
        <v>247</v>
      </c>
      <c r="B138" s="304" t="s">
        <v>1064</v>
      </c>
      <c r="C138" s="265" t="s">
        <v>1128</v>
      </c>
      <c r="D138" s="266" t="s">
        <v>247</v>
      </c>
      <c r="E138" s="304" t="s">
        <v>1064</v>
      </c>
      <c r="F138" s="267" t="s">
        <v>1065</v>
      </c>
      <c r="G138" s="266" t="s">
        <v>247</v>
      </c>
      <c r="H138" s="304" t="s">
        <v>1064</v>
      </c>
      <c r="I138" s="267" t="s">
        <v>1066</v>
      </c>
      <c r="J138" s="268" t="s">
        <v>247</v>
      </c>
      <c r="K138" s="304" t="s">
        <v>1064</v>
      </c>
      <c r="L138" s="285" t="s">
        <v>606</v>
      </c>
      <c r="M138" s="257"/>
      <c r="O138" s="257"/>
      <c r="P138" s="257"/>
      <c r="R138" s="257"/>
    </row>
    <row r="139" spans="1:18" ht="12">
      <c r="A139" s="269" t="s">
        <v>239</v>
      </c>
      <c r="B139" s="259" t="s">
        <v>1067</v>
      </c>
      <c r="C139" s="263" t="s">
        <v>1068</v>
      </c>
      <c r="D139" s="261" t="s">
        <v>239</v>
      </c>
      <c r="E139" s="259" t="s">
        <v>1067</v>
      </c>
      <c r="F139" s="262" t="s">
        <v>1069</v>
      </c>
      <c r="G139" s="261" t="s">
        <v>239</v>
      </c>
      <c r="H139" s="259" t="s">
        <v>1067</v>
      </c>
      <c r="I139" s="262" t="s">
        <v>964</v>
      </c>
      <c r="J139" s="260" t="s">
        <v>239</v>
      </c>
      <c r="K139" s="259" t="s">
        <v>1070</v>
      </c>
      <c r="L139" s="283" t="s">
        <v>759</v>
      </c>
      <c r="M139" s="257"/>
      <c r="O139" s="257"/>
      <c r="P139" s="257"/>
      <c r="R139" s="257"/>
    </row>
    <row r="140" spans="1:18" ht="12">
      <c r="A140" s="269" t="s">
        <v>209</v>
      </c>
      <c r="B140" s="259" t="s">
        <v>1070</v>
      </c>
      <c r="C140" s="263" t="s">
        <v>812</v>
      </c>
      <c r="D140" s="261" t="s">
        <v>209</v>
      </c>
      <c r="E140" s="259" t="s">
        <v>1070</v>
      </c>
      <c r="F140" s="262" t="s">
        <v>1071</v>
      </c>
      <c r="G140" s="261" t="s">
        <v>209</v>
      </c>
      <c r="H140" s="259" t="s">
        <v>1070</v>
      </c>
      <c r="I140" s="262" t="s">
        <v>1072</v>
      </c>
      <c r="J140" s="260" t="s">
        <v>209</v>
      </c>
      <c r="K140" s="259" t="s">
        <v>1067</v>
      </c>
      <c r="L140" s="283" t="s">
        <v>1073</v>
      </c>
      <c r="M140" s="257"/>
      <c r="O140" s="257"/>
      <c r="P140" s="257"/>
      <c r="R140" s="257"/>
    </row>
    <row r="141" spans="1:18" ht="12.75" thickBot="1">
      <c r="A141" s="271" t="s">
        <v>178</v>
      </c>
      <c r="B141" s="272" t="s">
        <v>1074</v>
      </c>
      <c r="C141" s="273" t="s">
        <v>824</v>
      </c>
      <c r="D141" s="274" t="s">
        <v>178</v>
      </c>
      <c r="E141" s="272" t="s">
        <v>1074</v>
      </c>
      <c r="F141" s="275" t="s">
        <v>1075</v>
      </c>
      <c r="G141" s="274" t="s">
        <v>178</v>
      </c>
      <c r="H141" s="272" t="s">
        <v>1074</v>
      </c>
      <c r="I141" s="275" t="s">
        <v>1076</v>
      </c>
      <c r="J141" s="276" t="s">
        <v>178</v>
      </c>
      <c r="K141" s="272" t="s">
        <v>1074</v>
      </c>
      <c r="L141" s="284" t="s">
        <v>1076</v>
      </c>
      <c r="M141" s="257"/>
      <c r="O141" s="257"/>
      <c r="P141" s="257"/>
      <c r="R141" s="257"/>
    </row>
    <row r="143" spans="1:18" ht="13.5" thickBot="1">
      <c r="A143" s="296" t="s">
        <v>633</v>
      </c>
      <c r="J143" s="257"/>
      <c r="L143" s="257"/>
      <c r="M143" s="257"/>
      <c r="O143" s="257"/>
      <c r="P143" s="257"/>
      <c r="R143" s="257"/>
    </row>
    <row r="144" spans="1:9" s="256" customFormat="1" ht="12.75" thickBot="1">
      <c r="A144" s="286" t="s">
        <v>3</v>
      </c>
      <c r="B144" s="287" t="s">
        <v>14</v>
      </c>
      <c r="C144" s="288" t="s">
        <v>1107</v>
      </c>
      <c r="D144" s="289" t="s">
        <v>3</v>
      </c>
      <c r="E144" s="287" t="s">
        <v>15</v>
      </c>
      <c r="F144" s="290" t="s">
        <v>1107</v>
      </c>
      <c r="G144" s="289" t="s">
        <v>3</v>
      </c>
      <c r="H144" s="287" t="s">
        <v>16</v>
      </c>
      <c r="I144" s="291" t="s">
        <v>1107</v>
      </c>
    </row>
    <row r="145" spans="1:18" ht="12">
      <c r="A145" s="281" t="s">
        <v>247</v>
      </c>
      <c r="B145" s="304" t="s">
        <v>1077</v>
      </c>
      <c r="C145" s="265" t="s">
        <v>642</v>
      </c>
      <c r="D145" s="266" t="s">
        <v>247</v>
      </c>
      <c r="E145" s="304" t="s">
        <v>1077</v>
      </c>
      <c r="F145" s="267" t="s">
        <v>1078</v>
      </c>
      <c r="G145" s="266" t="s">
        <v>247</v>
      </c>
      <c r="H145" s="304" t="s">
        <v>1077</v>
      </c>
      <c r="I145" s="282" t="s">
        <v>1079</v>
      </c>
      <c r="J145" s="257"/>
      <c r="L145" s="257"/>
      <c r="M145" s="257"/>
      <c r="O145" s="257"/>
      <c r="P145" s="257"/>
      <c r="R145" s="257"/>
    </row>
    <row r="146" spans="1:18" ht="12">
      <c r="A146" s="269" t="s">
        <v>239</v>
      </c>
      <c r="B146" s="259" t="s">
        <v>1080</v>
      </c>
      <c r="C146" s="263" t="s">
        <v>1081</v>
      </c>
      <c r="D146" s="261" t="s">
        <v>239</v>
      </c>
      <c r="E146" s="259" t="s">
        <v>1080</v>
      </c>
      <c r="F146" s="262" t="s">
        <v>1082</v>
      </c>
      <c r="G146" s="261" t="s">
        <v>239</v>
      </c>
      <c r="H146" s="259" t="s">
        <v>1080</v>
      </c>
      <c r="I146" s="270" t="s">
        <v>1083</v>
      </c>
      <c r="J146" s="257"/>
      <c r="L146" s="257"/>
      <c r="M146" s="257"/>
      <c r="O146" s="257"/>
      <c r="P146" s="257"/>
      <c r="R146" s="257"/>
    </row>
    <row r="147" spans="1:18" ht="12">
      <c r="A147" s="269" t="s">
        <v>209</v>
      </c>
      <c r="B147" s="259" t="s">
        <v>1084</v>
      </c>
      <c r="C147" s="263" t="s">
        <v>1013</v>
      </c>
      <c r="D147" s="261" t="s">
        <v>209</v>
      </c>
      <c r="E147" s="259" t="s">
        <v>1084</v>
      </c>
      <c r="F147" s="262" t="s">
        <v>1085</v>
      </c>
      <c r="G147" s="261" t="s">
        <v>209</v>
      </c>
      <c r="H147" s="259" t="s">
        <v>1084</v>
      </c>
      <c r="I147" s="270" t="s">
        <v>818</v>
      </c>
      <c r="J147" s="257"/>
      <c r="L147" s="257"/>
      <c r="M147" s="257"/>
      <c r="O147" s="257"/>
      <c r="P147" s="257"/>
      <c r="R147" s="257"/>
    </row>
    <row r="148" spans="1:18" ht="12">
      <c r="A148" s="269" t="s">
        <v>178</v>
      </c>
      <c r="B148" s="259" t="s">
        <v>1086</v>
      </c>
      <c r="C148" s="263" t="s">
        <v>1087</v>
      </c>
      <c r="D148" s="261" t="s">
        <v>178</v>
      </c>
      <c r="E148" s="259" t="s">
        <v>1086</v>
      </c>
      <c r="F148" s="262" t="s">
        <v>872</v>
      </c>
      <c r="G148" s="261" t="s">
        <v>178</v>
      </c>
      <c r="H148" s="259" t="s">
        <v>1086</v>
      </c>
      <c r="I148" s="270" t="s">
        <v>791</v>
      </c>
      <c r="J148" s="257"/>
      <c r="L148" s="257"/>
      <c r="M148" s="257"/>
      <c r="O148" s="257"/>
      <c r="P148" s="257"/>
      <c r="R148" s="257"/>
    </row>
    <row r="149" spans="1:18" ht="12">
      <c r="A149" s="269" t="s">
        <v>78</v>
      </c>
      <c r="B149" s="259" t="s">
        <v>1088</v>
      </c>
      <c r="C149" s="263" t="s">
        <v>1089</v>
      </c>
      <c r="D149" s="261" t="s">
        <v>78</v>
      </c>
      <c r="E149" s="259" t="s">
        <v>1090</v>
      </c>
      <c r="F149" s="262" t="s">
        <v>1039</v>
      </c>
      <c r="G149" s="261" t="s">
        <v>78</v>
      </c>
      <c r="H149" s="259" t="s">
        <v>1090</v>
      </c>
      <c r="I149" s="270" t="s">
        <v>1091</v>
      </c>
      <c r="J149" s="257"/>
      <c r="L149" s="257"/>
      <c r="M149" s="257"/>
      <c r="O149" s="257"/>
      <c r="P149" s="257"/>
      <c r="R149" s="257"/>
    </row>
    <row r="150" spans="1:18" ht="12">
      <c r="A150" s="269" t="s">
        <v>255</v>
      </c>
      <c r="B150" s="259" t="s">
        <v>1090</v>
      </c>
      <c r="C150" s="263" t="s">
        <v>1085</v>
      </c>
      <c r="D150" s="261" t="s">
        <v>255</v>
      </c>
      <c r="E150" s="259" t="s">
        <v>1088</v>
      </c>
      <c r="F150" s="262" t="s">
        <v>831</v>
      </c>
      <c r="G150" s="261" t="s">
        <v>255</v>
      </c>
      <c r="H150" s="259" t="s">
        <v>1088</v>
      </c>
      <c r="I150" s="270" t="s">
        <v>1092</v>
      </c>
      <c r="J150" s="257"/>
      <c r="L150" s="257"/>
      <c r="M150" s="257"/>
      <c r="O150" s="257"/>
      <c r="P150" s="257"/>
      <c r="R150" s="257"/>
    </row>
    <row r="151" spans="1:18" ht="12.75" thickBot="1">
      <c r="A151" s="271" t="s">
        <v>349</v>
      </c>
      <c r="B151" s="272" t="s">
        <v>1093</v>
      </c>
      <c r="C151" s="273" t="s">
        <v>1094</v>
      </c>
      <c r="D151" s="274" t="s">
        <v>349</v>
      </c>
      <c r="E151" s="272" t="s">
        <v>1093</v>
      </c>
      <c r="F151" s="275" t="s">
        <v>1095</v>
      </c>
      <c r="G151" s="274" t="s">
        <v>349</v>
      </c>
      <c r="H151" s="272" t="s">
        <v>1093</v>
      </c>
      <c r="I151" s="277" t="s">
        <v>1096</v>
      </c>
      <c r="J151" s="257"/>
      <c r="L151" s="257"/>
      <c r="M151" s="257"/>
      <c r="O151" s="257"/>
      <c r="P151" s="257"/>
      <c r="R151" s="257"/>
    </row>
    <row r="152" spans="10:18" ht="12">
      <c r="J152" s="257"/>
      <c r="L152" s="257"/>
      <c r="M152" s="257"/>
      <c r="O152" s="257"/>
      <c r="P152" s="257"/>
      <c r="R152" s="257"/>
    </row>
    <row r="153" spans="1:18" ht="13.5" thickBot="1">
      <c r="A153" s="296" t="s">
        <v>695</v>
      </c>
      <c r="J153" s="257"/>
      <c r="L153" s="257"/>
      <c r="M153" s="257"/>
      <c r="O153" s="257"/>
      <c r="P153" s="257"/>
      <c r="R153" s="257"/>
    </row>
    <row r="154" spans="1:9" s="256" customFormat="1" ht="12.75" thickBot="1">
      <c r="A154" s="286" t="s">
        <v>3</v>
      </c>
      <c r="B154" s="287" t="s">
        <v>14</v>
      </c>
      <c r="C154" s="288" t="s">
        <v>1107</v>
      </c>
      <c r="D154" s="289" t="s">
        <v>3</v>
      </c>
      <c r="E154" s="287" t="s">
        <v>15</v>
      </c>
      <c r="F154" s="290" t="s">
        <v>1107</v>
      </c>
      <c r="G154" s="289" t="s">
        <v>3</v>
      </c>
      <c r="H154" s="287" t="s">
        <v>16</v>
      </c>
      <c r="I154" s="291" t="s">
        <v>1107</v>
      </c>
    </row>
    <row r="155" spans="1:18" ht="12">
      <c r="A155" s="281" t="s">
        <v>247</v>
      </c>
      <c r="B155" s="304" t="s">
        <v>1097</v>
      </c>
      <c r="C155" s="265" t="s">
        <v>1129</v>
      </c>
      <c r="D155" s="266" t="s">
        <v>247</v>
      </c>
      <c r="E155" s="304" t="s">
        <v>1097</v>
      </c>
      <c r="F155" s="267" t="s">
        <v>1098</v>
      </c>
      <c r="G155" s="266" t="s">
        <v>247</v>
      </c>
      <c r="H155" s="304" t="s">
        <v>1097</v>
      </c>
      <c r="I155" s="282" t="s">
        <v>1099</v>
      </c>
      <c r="J155" s="257"/>
      <c r="L155" s="257"/>
      <c r="M155" s="257"/>
      <c r="O155" s="257"/>
      <c r="P155" s="257"/>
      <c r="R155" s="257"/>
    </row>
    <row r="156" spans="1:18" ht="12.75" thickBot="1">
      <c r="A156" s="271" t="s">
        <v>239</v>
      </c>
      <c r="B156" s="272" t="s">
        <v>1100</v>
      </c>
      <c r="C156" s="273" t="s">
        <v>1101</v>
      </c>
      <c r="D156" s="274" t="s">
        <v>239</v>
      </c>
      <c r="E156" s="272" t="s">
        <v>1100</v>
      </c>
      <c r="F156" s="275" t="s">
        <v>1102</v>
      </c>
      <c r="G156" s="274" t="s">
        <v>239</v>
      </c>
      <c r="H156" s="272" t="s">
        <v>1100</v>
      </c>
      <c r="I156" s="277" t="s">
        <v>1103</v>
      </c>
      <c r="J156" s="257"/>
      <c r="L156" s="257"/>
      <c r="M156" s="257"/>
      <c r="O156" s="257"/>
      <c r="P156" s="257"/>
      <c r="R156" s="257"/>
    </row>
    <row r="157" spans="10:18" ht="12">
      <c r="J157" s="257"/>
      <c r="L157" s="257"/>
      <c r="M157" s="257"/>
      <c r="O157" s="257"/>
      <c r="P157" s="257"/>
      <c r="R157" s="25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2"/>
  <sheetViews>
    <sheetView workbookViewId="0" topLeftCell="A1">
      <selection activeCell="A1" sqref="A1:C1"/>
    </sheetView>
  </sheetViews>
  <sheetFormatPr defaultColWidth="9.00390625" defaultRowHeight="12.75"/>
  <cols>
    <col min="1" max="1" width="19.375" style="184" customWidth="1"/>
    <col min="2" max="2" width="10.125" style="184" customWidth="1"/>
    <col min="3" max="3" width="12.00390625" style="184" customWidth="1"/>
    <col min="4" max="16384" width="9.125" style="184" customWidth="1"/>
  </cols>
  <sheetData>
    <row r="1" spans="1:3" ht="15" thickBot="1">
      <c r="A1" s="234" t="s">
        <v>721</v>
      </c>
      <c r="B1" s="235"/>
      <c r="C1" s="236"/>
    </row>
    <row r="2" spans="1:3" ht="12" thickBot="1">
      <c r="A2" s="185" t="s">
        <v>8</v>
      </c>
      <c r="B2" s="230" t="s">
        <v>722</v>
      </c>
      <c r="C2" s="231"/>
    </row>
    <row r="3" spans="1:3" ht="11.25">
      <c r="A3" s="186" t="s">
        <v>32</v>
      </c>
      <c r="B3" s="187">
        <f>COUNTIF(Протоколы!$F$7:$F$200,A3)</f>
        <v>44</v>
      </c>
      <c r="C3" s="188">
        <f aca="true" t="shared" si="0" ref="C3:C19">B3/SUM(B$3:B$19)</f>
        <v>0.5057471264367817</v>
      </c>
    </row>
    <row r="4" spans="1:3" ht="11.25">
      <c r="A4" s="189" t="s">
        <v>86</v>
      </c>
      <c r="B4" s="190">
        <f>COUNTIF(Протоколы!$F$7:$F$200,A4)</f>
        <v>8</v>
      </c>
      <c r="C4" s="191">
        <f t="shared" si="0"/>
        <v>0.09195402298850575</v>
      </c>
    </row>
    <row r="5" spans="1:3" ht="11.25">
      <c r="A5" s="189" t="s">
        <v>40</v>
      </c>
      <c r="B5" s="190">
        <f>COUNTIF(Протоколы!$F$7:$F$200,A5)</f>
        <v>5</v>
      </c>
      <c r="C5" s="191">
        <f t="shared" si="0"/>
        <v>0.05747126436781609</v>
      </c>
    </row>
    <row r="6" spans="1:3" ht="11.25">
      <c r="A6" s="192" t="s">
        <v>552</v>
      </c>
      <c r="B6" s="190">
        <f>COUNTIF(Протоколы!$F$7:$F$200,A6)</f>
        <v>4</v>
      </c>
      <c r="C6" s="191">
        <f t="shared" si="0"/>
        <v>0.04597701149425287</v>
      </c>
    </row>
    <row r="7" spans="1:3" ht="11.25">
      <c r="A7" s="189" t="s">
        <v>475</v>
      </c>
      <c r="B7" s="190">
        <f>COUNTIF(Протоколы!$F$7:$F$200,A7)</f>
        <v>4</v>
      </c>
      <c r="C7" s="191">
        <f t="shared" si="0"/>
        <v>0.04597701149425287</v>
      </c>
    </row>
    <row r="8" spans="1:3" ht="11.25">
      <c r="A8" s="189" t="s">
        <v>484</v>
      </c>
      <c r="B8" s="190">
        <f>COUNTIF(Протоколы!$F$7:$F$200,A8)-1</f>
        <v>3</v>
      </c>
      <c r="C8" s="191">
        <f t="shared" si="0"/>
        <v>0.034482758620689655</v>
      </c>
    </row>
    <row r="9" spans="1:3" ht="11.25">
      <c r="A9" s="189" t="s">
        <v>238</v>
      </c>
      <c r="B9" s="190">
        <f>COUNTIF(Протоколы!$F$7:$F$200,A9)</f>
        <v>3</v>
      </c>
      <c r="C9" s="191">
        <f t="shared" si="0"/>
        <v>0.034482758620689655</v>
      </c>
    </row>
    <row r="10" spans="1:3" ht="11.25">
      <c r="A10" s="189" t="s">
        <v>354</v>
      </c>
      <c r="B10" s="190">
        <f>COUNTIF(Протоколы!$F$7:$F$200,A10)</f>
        <v>3</v>
      </c>
      <c r="C10" s="191">
        <f t="shared" si="0"/>
        <v>0.034482758620689655</v>
      </c>
    </row>
    <row r="11" spans="1:3" ht="11.25">
      <c r="A11" s="189" t="s">
        <v>50</v>
      </c>
      <c r="B11" s="190">
        <f>COUNTIF(Протоколы!$F$7:$F$200,A11)</f>
        <v>2</v>
      </c>
      <c r="C11" s="191">
        <f t="shared" si="0"/>
        <v>0.022988505747126436</v>
      </c>
    </row>
    <row r="12" spans="1:3" ht="11.25">
      <c r="A12" s="189" t="s">
        <v>45</v>
      </c>
      <c r="B12" s="190">
        <f>COUNTIF(Протоколы!$F$7:$F$200,A12)-1</f>
        <v>2</v>
      </c>
      <c r="C12" s="191">
        <f t="shared" si="0"/>
        <v>0.022988505747126436</v>
      </c>
    </row>
    <row r="13" spans="1:3" ht="11.25">
      <c r="A13" s="189" t="s">
        <v>146</v>
      </c>
      <c r="B13" s="190">
        <f>COUNTIF(Протоколы!$F$7:$F$200,A13)</f>
        <v>2</v>
      </c>
      <c r="C13" s="191">
        <f t="shared" si="0"/>
        <v>0.022988505747126436</v>
      </c>
    </row>
    <row r="14" spans="1:3" ht="11.25">
      <c r="A14" s="189" t="s">
        <v>464</v>
      </c>
      <c r="B14" s="190">
        <f>COUNTIF(Протоколы!$F$7:$F$200,A14)</f>
        <v>2</v>
      </c>
      <c r="C14" s="191">
        <f t="shared" si="0"/>
        <v>0.022988505747126436</v>
      </c>
    </row>
    <row r="15" spans="1:3" ht="11.25">
      <c r="A15" s="189" t="s">
        <v>27</v>
      </c>
      <c r="B15" s="190">
        <f>COUNTIF(Протоколы!$F$7:$F$200,A15)</f>
        <v>1</v>
      </c>
      <c r="C15" s="191">
        <f t="shared" si="0"/>
        <v>0.011494252873563218</v>
      </c>
    </row>
    <row r="16" spans="1:3" ht="11.25">
      <c r="A16" s="189" t="s">
        <v>64</v>
      </c>
      <c r="B16" s="190">
        <f>COUNTIF(Протоколы!$F$7:$F$200,A16)</f>
        <v>1</v>
      </c>
      <c r="C16" s="191">
        <f t="shared" si="0"/>
        <v>0.011494252873563218</v>
      </c>
    </row>
    <row r="17" spans="1:3" ht="11.25">
      <c r="A17" s="189" t="s">
        <v>75</v>
      </c>
      <c r="B17" s="190">
        <f>COUNTIF(Протоколы!$F$7:$F$200,A17)</f>
        <v>1</v>
      </c>
      <c r="C17" s="191">
        <f t="shared" si="0"/>
        <v>0.011494252873563218</v>
      </c>
    </row>
    <row r="18" spans="1:3" ht="11.25">
      <c r="A18" s="189" t="s">
        <v>184</v>
      </c>
      <c r="B18" s="190">
        <f>COUNTIF(Протоколы!$F$7:$F$200,A18)</f>
        <v>1</v>
      </c>
      <c r="C18" s="191">
        <f t="shared" si="0"/>
        <v>0.011494252873563218</v>
      </c>
    </row>
    <row r="19" spans="1:3" ht="12" thickBot="1">
      <c r="A19" s="193" t="s">
        <v>336</v>
      </c>
      <c r="B19" s="194">
        <f>COUNTIF(Протоколы!$F$7:$F$200,A19)</f>
        <v>1</v>
      </c>
      <c r="C19" s="195">
        <f t="shared" si="0"/>
        <v>0.011494252873563218</v>
      </c>
    </row>
    <row r="20" spans="1:3" ht="11.25">
      <c r="A20" s="196" t="s">
        <v>723</v>
      </c>
      <c r="B20" s="197">
        <v>2</v>
      </c>
      <c r="C20" s="198"/>
    </row>
    <row r="21" spans="1:3" ht="11.25">
      <c r="A21" s="196" t="s">
        <v>724</v>
      </c>
      <c r="B21" s="197">
        <f>20-3</f>
        <v>17</v>
      </c>
      <c r="C21" s="199"/>
    </row>
    <row r="22" spans="1:3" ht="12" thickBot="1">
      <c r="A22" s="200" t="s">
        <v>725</v>
      </c>
      <c r="B22" s="201">
        <v>88</v>
      </c>
      <c r="C22" s="199"/>
    </row>
    <row r="24" ht="12" thickBot="1"/>
    <row r="25" spans="1:3" ht="15" thickBot="1">
      <c r="A25" s="234" t="s">
        <v>726</v>
      </c>
      <c r="B25" s="235"/>
      <c r="C25" s="236"/>
    </row>
    <row r="26" spans="1:3" ht="12" thickBot="1">
      <c r="A26" s="185" t="s">
        <v>727</v>
      </c>
      <c r="B26" s="230" t="s">
        <v>722</v>
      </c>
      <c r="C26" s="231"/>
    </row>
    <row r="27" spans="1:3" ht="11.25">
      <c r="A27" s="202" t="s">
        <v>728</v>
      </c>
      <c r="B27" s="187">
        <f>COUNTIF(Протоколы!G:G,"&gt;=50")</f>
        <v>7</v>
      </c>
      <c r="C27" s="203">
        <f>B27/SUM(B$27:B$30)</f>
        <v>0.07954545454545454</v>
      </c>
    </row>
    <row r="28" spans="1:3" ht="11.25">
      <c r="A28" s="204" t="s">
        <v>729</v>
      </c>
      <c r="B28" s="190">
        <f>COUNTIF(Протоколы!$G$7:$G$200,"&gt;=40")-SUM($B$27:B27)</f>
        <v>10</v>
      </c>
      <c r="C28" s="205">
        <f>B28/SUM(B$27:B$30)</f>
        <v>0.11363636363636363</v>
      </c>
    </row>
    <row r="29" spans="1:3" ht="11.25">
      <c r="A29" s="204" t="s">
        <v>734</v>
      </c>
      <c r="B29" s="190">
        <f>COUNTIF(Протоколы!$G$7:$G$200,"&gt;=30")-SUM($B$27:B28)</f>
        <v>17</v>
      </c>
      <c r="C29" s="205">
        <f>B29/SUM(B$27:B$30)</f>
        <v>0.19318181818181818</v>
      </c>
    </row>
    <row r="30" spans="1:3" ht="12" thickBot="1">
      <c r="A30" s="206" t="s">
        <v>733</v>
      </c>
      <c r="B30" s="194">
        <f>COUNTIF(Протоколы!$G$7:$G$200,"&lt;30")</f>
        <v>54</v>
      </c>
      <c r="C30" s="207">
        <f>B30/SUM(B$27:B$30)</f>
        <v>0.6136363636363636</v>
      </c>
    </row>
    <row r="31" spans="1:3" ht="11.25">
      <c r="A31" s="208" t="s">
        <v>730</v>
      </c>
      <c r="B31" s="209" t="str">
        <f>CONCATENATE(INT(SUM(Протоколы!G7:G200)/B22)," лет ")</f>
        <v>30 лет </v>
      </c>
      <c r="C31" s="210" t="str">
        <f>CONCATENATE("и ",INT((SUM(Протоколы!G7:G200)/B22-INT(SUM(Протоколы!G7:G200)/B22))*12)," месяцев")</f>
        <v>и 1 месяцев</v>
      </c>
    </row>
    <row r="33" ht="12" thickBot="1"/>
    <row r="34" spans="1:3" ht="15" thickBot="1">
      <c r="A34" s="227" t="s">
        <v>731</v>
      </c>
      <c r="B34" s="228"/>
      <c r="C34" s="229"/>
    </row>
    <row r="35" spans="1:3" ht="12" thickBot="1">
      <c r="A35" s="185" t="s">
        <v>8</v>
      </c>
      <c r="B35" s="230" t="s">
        <v>732</v>
      </c>
      <c r="C35" s="231"/>
    </row>
    <row r="36" spans="1:3" ht="11.25">
      <c r="A36" s="186" t="s">
        <v>27</v>
      </c>
      <c r="B36" s="232">
        <f>SUMIF(Протоколы!F:F,A36,Протоколы!A:A)/COUNTIF(Протоколы!$F$7:$F$200,A36)</f>
        <v>1</v>
      </c>
      <c r="C36" s="233"/>
    </row>
    <row r="37" spans="1:3" ht="11.25">
      <c r="A37" s="189" t="s">
        <v>484</v>
      </c>
      <c r="B37" s="137">
        <f>SUMIF(Протоколы!F:F,A37,Протоколы!A:A)/COUNTIF(Протоколы!$F$7:$F$200,A37)</f>
        <v>2.25</v>
      </c>
      <c r="C37" s="224"/>
    </row>
    <row r="38" spans="1:3" ht="11.25">
      <c r="A38" s="189" t="s">
        <v>238</v>
      </c>
      <c r="B38" s="137">
        <f>SUMIF(Протоколы!F:F,A38,Протоколы!A:A)/COUNTIF(Протоколы!$F$7:$F$200,A38)</f>
        <v>3</v>
      </c>
      <c r="C38" s="224"/>
    </row>
    <row r="39" spans="1:3" ht="11.25">
      <c r="A39" s="189" t="s">
        <v>45</v>
      </c>
      <c r="B39" s="137">
        <f>SUMIF(Протоколы!F:F,A39,Протоколы!A:A)/COUNTIF(Протоколы!$F$7:$F$200,A39)</f>
        <v>3</v>
      </c>
      <c r="C39" s="224"/>
    </row>
    <row r="40" spans="1:3" ht="11.25">
      <c r="A40" s="189" t="s">
        <v>475</v>
      </c>
      <c r="B40" s="137">
        <f>SUMIF(Протоколы!F:F,A40,Протоколы!A:A)/COUNTIF(Протоколы!$F$7:$F$200,A40)</f>
        <v>3.5</v>
      </c>
      <c r="C40" s="224"/>
    </row>
    <row r="41" spans="1:3" ht="11.25">
      <c r="A41" s="189" t="s">
        <v>336</v>
      </c>
      <c r="B41" s="137">
        <f>SUMIF(Протоколы!F:F,A41,Протоколы!A:A)/COUNTIF(Протоколы!$F$7:$F$200,A41)</f>
        <v>5</v>
      </c>
      <c r="C41" s="224"/>
    </row>
    <row r="42" spans="1:3" ht="11.25">
      <c r="A42" s="189" t="s">
        <v>464</v>
      </c>
      <c r="B42" s="137">
        <f>SUMIF(Протоколы!F:F,A42,Протоколы!A:A)/COUNTIF(Протоколы!$F$7:$F$200,A42)</f>
        <v>5.5</v>
      </c>
      <c r="C42" s="224"/>
    </row>
    <row r="43" spans="1:3" ht="11.25">
      <c r="A43" s="189" t="s">
        <v>354</v>
      </c>
      <c r="B43" s="137">
        <f>SUMIF(Протоколы!F:F,A43,Протоколы!A:A)/COUNTIF(Протоколы!$F$7:$F$200,A43)</f>
        <v>5.666666666666667</v>
      </c>
      <c r="C43" s="224"/>
    </row>
    <row r="44" spans="1:3" ht="11.25">
      <c r="A44" s="189" t="s">
        <v>146</v>
      </c>
      <c r="B44" s="137">
        <f>(Протоколы!A19+Протоколы!A16+Протоколы!A179+Протоколы!A180)/4</f>
        <v>5.75</v>
      </c>
      <c r="C44" s="224"/>
    </row>
    <row r="45" spans="1:3" ht="11.25">
      <c r="A45" s="189" t="s">
        <v>40</v>
      </c>
      <c r="B45" s="137">
        <f>SUMIF(Протоколы!F:F,A45,Протоколы!A:A)/COUNTIF(Протоколы!$F$7:$F$200,A45)</f>
        <v>7.6</v>
      </c>
      <c r="C45" s="224"/>
    </row>
    <row r="46" spans="1:3" ht="11.25">
      <c r="A46" s="189" t="s">
        <v>86</v>
      </c>
      <c r="B46" s="137">
        <f>SUMIF(Протоколы!F:F,A46,Протоколы!A:A)/COUNTIF(Протоколы!$F$7:$F$200,A46)</f>
        <v>7.875</v>
      </c>
      <c r="C46" s="224"/>
    </row>
    <row r="47" spans="1:3" ht="11.25">
      <c r="A47" s="192" t="s">
        <v>552</v>
      </c>
      <c r="B47" s="137">
        <f>SUMIF(Протоколы!F:F,A47,Протоколы!A:A)/COUNTIF(Протоколы!$F$7:$F$200,A47)</f>
        <v>8</v>
      </c>
      <c r="C47" s="224"/>
    </row>
    <row r="48" spans="1:3" ht="11.25">
      <c r="A48" s="189" t="s">
        <v>50</v>
      </c>
      <c r="B48" s="137">
        <f>SUMIF(Протоколы!F:F,A48,Протоколы!A:A)/COUNTIF(Протоколы!$F$7:$F$200,A48)</f>
        <v>8</v>
      </c>
      <c r="C48" s="224"/>
    </row>
    <row r="49" spans="1:3" ht="11.25">
      <c r="A49" s="189" t="s">
        <v>32</v>
      </c>
      <c r="B49" s="137">
        <f>SUMIF(Протоколы!F:F,A49,Протоколы!A:A)/COUNTIF(Протоколы!$F$7:$F$200,A49)</f>
        <v>8.840909090909092</v>
      </c>
      <c r="C49" s="224"/>
    </row>
    <row r="50" spans="1:3" ht="11.25">
      <c r="A50" s="189" t="s">
        <v>64</v>
      </c>
      <c r="B50" s="137">
        <f>SUMIF(Протоколы!F:F,A50,Протоколы!A:A)/COUNTIF(Протоколы!$F$7:$F$200,A50)</f>
        <v>12</v>
      </c>
      <c r="C50" s="224"/>
    </row>
    <row r="51" spans="1:3" ht="11.25">
      <c r="A51" s="189" t="s">
        <v>75</v>
      </c>
      <c r="B51" s="137">
        <f>SUMIF(Протоколы!F:F,A51,Протоколы!A:A)/COUNTIF(Протоколы!$F$7:$F$200,A51)</f>
        <v>14</v>
      </c>
      <c r="C51" s="224"/>
    </row>
    <row r="52" spans="1:3" ht="12" thickBot="1">
      <c r="A52" s="193" t="s">
        <v>184</v>
      </c>
      <c r="B52" s="225">
        <f>SUMIF(Протоколы!F:F,A52,Протоколы!A:A)/COUNTIF(Протоколы!$F$7:$F$200,A52)</f>
        <v>27</v>
      </c>
      <c r="C52" s="226"/>
    </row>
  </sheetData>
  <mergeCells count="23">
    <mergeCell ref="A1:C1"/>
    <mergeCell ref="B2:C2"/>
    <mergeCell ref="A25:C25"/>
    <mergeCell ref="B26:C26"/>
    <mergeCell ref="A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50:C50"/>
    <mergeCell ref="B51:C51"/>
    <mergeCell ref="B52:C52"/>
    <mergeCell ref="B46:C46"/>
    <mergeCell ref="B47:C47"/>
    <mergeCell ref="B48:C48"/>
    <mergeCell ref="B49:C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8"/>
  <sheetViews>
    <sheetView zoomScale="85" zoomScaleNormal="85" workbookViewId="0" topLeftCell="A1">
      <selection activeCell="A1" sqref="A1:A2"/>
    </sheetView>
  </sheetViews>
  <sheetFormatPr defaultColWidth="9.00390625" defaultRowHeight="12.75"/>
  <cols>
    <col min="1" max="1" width="7.625" style="106" bestFit="1" customWidth="1"/>
    <col min="2" max="2" width="9.75390625" style="106" customWidth="1"/>
    <col min="3" max="3" width="22.75390625" style="106" bestFit="1" customWidth="1"/>
    <col min="4" max="4" width="14.625" style="106" bestFit="1" customWidth="1"/>
    <col min="5" max="5" width="15.25390625" style="125" bestFit="1" customWidth="1"/>
    <col min="6" max="6" width="15.375" style="106" bestFit="1" customWidth="1"/>
    <col min="7" max="7" width="8.125" style="106" customWidth="1"/>
    <col min="8" max="8" width="8.00390625" style="175" bestFit="1" customWidth="1"/>
    <col min="9" max="9" width="8.75390625" style="106" bestFit="1" customWidth="1"/>
    <col min="10" max="12" width="10.25390625" style="106" bestFit="1" customWidth="1"/>
    <col min="13" max="111" width="7.875" style="106" customWidth="1"/>
    <col min="112" max="16384" width="28.00390625" style="106" customWidth="1"/>
  </cols>
  <sheetData>
    <row r="1" spans="1:9" ht="11.25">
      <c r="A1" s="237" t="s">
        <v>3</v>
      </c>
      <c r="B1" s="239" t="s">
        <v>717</v>
      </c>
      <c r="C1" s="241" t="s">
        <v>5</v>
      </c>
      <c r="D1" s="241" t="s">
        <v>6</v>
      </c>
      <c r="E1" s="241" t="s">
        <v>711</v>
      </c>
      <c r="F1" s="241" t="s">
        <v>8</v>
      </c>
      <c r="G1" s="247" t="s">
        <v>9</v>
      </c>
      <c r="H1" s="243" t="s">
        <v>20</v>
      </c>
      <c r="I1" s="245" t="s">
        <v>21</v>
      </c>
    </row>
    <row r="2" spans="1:9" ht="12" thickBot="1">
      <c r="A2" s="238"/>
      <c r="B2" s="240"/>
      <c r="C2" s="242"/>
      <c r="D2" s="242"/>
      <c r="E2" s="242"/>
      <c r="F2" s="242"/>
      <c r="G2" s="248"/>
      <c r="H2" s="244"/>
      <c r="I2" s="246"/>
    </row>
    <row r="3" spans="1:9" ht="11.25">
      <c r="A3" s="117">
        <v>1</v>
      </c>
      <c r="B3" s="138" t="s">
        <v>247</v>
      </c>
      <c r="C3" s="108" t="s">
        <v>252</v>
      </c>
      <c r="D3" s="108" t="s">
        <v>253</v>
      </c>
      <c r="E3" s="139" t="s">
        <v>713</v>
      </c>
      <c r="F3" s="109" t="s">
        <v>32</v>
      </c>
      <c r="G3" s="140" t="s">
        <v>135</v>
      </c>
      <c r="H3" s="171">
        <v>0.008368055555555556</v>
      </c>
      <c r="I3" s="110">
        <v>0.008555169753086421</v>
      </c>
    </row>
    <row r="4" spans="1:9" ht="11.25">
      <c r="A4" s="117">
        <v>2</v>
      </c>
      <c r="B4" s="129">
        <v>1</v>
      </c>
      <c r="C4" s="112" t="s">
        <v>24</v>
      </c>
      <c r="D4" s="112" t="s">
        <v>25</v>
      </c>
      <c r="E4" s="131" t="s">
        <v>712</v>
      </c>
      <c r="F4" s="116" t="s">
        <v>27</v>
      </c>
      <c r="G4" s="141">
        <v>29</v>
      </c>
      <c r="H4" s="172">
        <v>0.008472222222222221</v>
      </c>
      <c r="I4" s="114">
        <v>0.00865354938271605</v>
      </c>
    </row>
    <row r="5" spans="1:9" ht="11.25">
      <c r="A5" s="117">
        <v>3</v>
      </c>
      <c r="B5" s="132">
        <v>2</v>
      </c>
      <c r="C5" s="112" t="s">
        <v>29</v>
      </c>
      <c r="D5" s="112" t="s">
        <v>30</v>
      </c>
      <c r="E5" s="131" t="s">
        <v>712</v>
      </c>
      <c r="F5" s="113" t="s">
        <v>32</v>
      </c>
      <c r="G5" s="142">
        <v>24</v>
      </c>
      <c r="H5" s="172">
        <v>0.008530092592592593</v>
      </c>
      <c r="I5" s="114">
        <v>0.008780864197530864</v>
      </c>
    </row>
    <row r="6" spans="1:9" ht="11.25">
      <c r="A6" s="117">
        <v>4</v>
      </c>
      <c r="B6" s="111" t="s">
        <v>211</v>
      </c>
      <c r="C6" s="112" t="s">
        <v>218</v>
      </c>
      <c r="D6" s="112" t="s">
        <v>219</v>
      </c>
      <c r="E6" s="131" t="s">
        <v>712</v>
      </c>
      <c r="F6" s="113" t="s">
        <v>32</v>
      </c>
      <c r="G6" s="142" t="s">
        <v>96</v>
      </c>
      <c r="H6" s="172">
        <v>0.008530092592592593</v>
      </c>
      <c r="I6" s="114">
        <v>0.008680555555555556</v>
      </c>
    </row>
    <row r="7" spans="1:9" ht="11.25">
      <c r="A7" s="117">
        <v>5</v>
      </c>
      <c r="B7" s="129" t="s">
        <v>247</v>
      </c>
      <c r="C7" s="116" t="s">
        <v>296</v>
      </c>
      <c r="D7" s="116" t="s">
        <v>297</v>
      </c>
      <c r="E7" s="133" t="s">
        <v>714</v>
      </c>
      <c r="F7" s="116" t="s">
        <v>45</v>
      </c>
      <c r="G7" s="141" t="s">
        <v>299</v>
      </c>
      <c r="H7" s="172">
        <v>0.008611111111111111</v>
      </c>
      <c r="I7" s="114">
        <v>0.008782407407407409</v>
      </c>
    </row>
    <row r="8" spans="1:9" ht="11.25">
      <c r="A8" s="117">
        <v>6</v>
      </c>
      <c r="B8" s="129">
        <v>3</v>
      </c>
      <c r="C8" s="112" t="s">
        <v>34</v>
      </c>
      <c r="D8" s="112" t="s">
        <v>35</v>
      </c>
      <c r="E8" s="131" t="s">
        <v>712</v>
      </c>
      <c r="F8" s="116" t="s">
        <v>32</v>
      </c>
      <c r="G8" s="141">
        <v>21</v>
      </c>
      <c r="H8" s="172">
        <v>0.008715277777777778</v>
      </c>
      <c r="I8" s="114">
        <v>0.00900270061728395</v>
      </c>
    </row>
    <row r="9" spans="1:9" ht="11.25">
      <c r="A9" s="117">
        <v>7</v>
      </c>
      <c r="B9" s="115" t="s">
        <v>211</v>
      </c>
      <c r="C9" s="116" t="s">
        <v>289</v>
      </c>
      <c r="D9" s="116" t="s">
        <v>290</v>
      </c>
      <c r="E9" s="130" t="s">
        <v>713</v>
      </c>
      <c r="F9" s="116" t="s">
        <v>32</v>
      </c>
      <c r="G9" s="141"/>
      <c r="H9" s="172">
        <v>0.008888888888888889</v>
      </c>
      <c r="I9" s="114">
        <v>0.009273726851851852</v>
      </c>
    </row>
    <row r="10" spans="1:9" ht="11.25">
      <c r="A10" s="117">
        <v>8</v>
      </c>
      <c r="B10" s="115">
        <v>5</v>
      </c>
      <c r="C10" s="112" t="s">
        <v>42</v>
      </c>
      <c r="D10" s="112" t="s">
        <v>43</v>
      </c>
      <c r="E10" s="131" t="s">
        <v>712</v>
      </c>
      <c r="F10" s="116" t="s">
        <v>45</v>
      </c>
      <c r="G10" s="141">
        <v>18</v>
      </c>
      <c r="H10" s="172">
        <v>0.008900462962962962</v>
      </c>
      <c r="I10" s="114">
        <v>0.009295910493827162</v>
      </c>
    </row>
    <row r="11" spans="1:9" ht="11.25">
      <c r="A11" s="117">
        <v>9</v>
      </c>
      <c r="B11" s="115" t="s">
        <v>211</v>
      </c>
      <c r="C11" s="116" t="s">
        <v>224</v>
      </c>
      <c r="D11" s="116" t="s">
        <v>225</v>
      </c>
      <c r="E11" s="131" t="s">
        <v>712</v>
      </c>
      <c r="F11" s="116" t="s">
        <v>32</v>
      </c>
      <c r="G11" s="141" t="s">
        <v>151</v>
      </c>
      <c r="H11" s="172">
        <v>0.008946759259259258</v>
      </c>
      <c r="I11" s="114">
        <v>0.009714506172839506</v>
      </c>
    </row>
    <row r="12" spans="1:9" ht="11.25">
      <c r="A12" s="117">
        <v>10</v>
      </c>
      <c r="B12" s="115">
        <v>9</v>
      </c>
      <c r="C12" s="112" t="s">
        <v>54</v>
      </c>
      <c r="D12" s="112" t="s">
        <v>55</v>
      </c>
      <c r="E12" s="131" t="s">
        <v>712</v>
      </c>
      <c r="F12" s="116" t="s">
        <v>50</v>
      </c>
      <c r="G12" s="141">
        <v>28</v>
      </c>
      <c r="H12" s="172">
        <v>0.008981481481481481</v>
      </c>
      <c r="I12" s="114">
        <v>0.009658564814814816</v>
      </c>
    </row>
    <row r="13" spans="1:9" ht="11.25">
      <c r="A13" s="117">
        <v>11</v>
      </c>
      <c r="B13" s="111">
        <v>4</v>
      </c>
      <c r="C13" s="112" t="s">
        <v>37</v>
      </c>
      <c r="D13" s="112" t="s">
        <v>38</v>
      </c>
      <c r="E13" s="131" t="s">
        <v>712</v>
      </c>
      <c r="F13" s="113" t="s">
        <v>40</v>
      </c>
      <c r="G13" s="142">
        <v>22</v>
      </c>
      <c r="H13" s="172">
        <v>0.009074074074074073</v>
      </c>
      <c r="I13" s="114">
        <v>0.009243827160493828</v>
      </c>
    </row>
    <row r="14" spans="1:9" ht="11.25">
      <c r="A14" s="117">
        <v>12</v>
      </c>
      <c r="B14" s="111" t="s">
        <v>178</v>
      </c>
      <c r="C14" s="113" t="s">
        <v>280</v>
      </c>
      <c r="D14" s="113"/>
      <c r="E14" s="130" t="s">
        <v>713</v>
      </c>
      <c r="F14" s="113" t="s">
        <v>32</v>
      </c>
      <c r="G14" s="142" t="s">
        <v>101</v>
      </c>
      <c r="H14" s="172">
        <v>0.009085648148148148</v>
      </c>
      <c r="I14" s="114">
        <v>0.009891975308641976</v>
      </c>
    </row>
    <row r="15" spans="1:9" ht="11.25">
      <c r="A15" s="117">
        <v>13</v>
      </c>
      <c r="B15" s="115">
        <v>7</v>
      </c>
      <c r="C15" s="112" t="s">
        <v>48</v>
      </c>
      <c r="D15" s="112" t="s">
        <v>49</v>
      </c>
      <c r="E15" s="131" t="s">
        <v>712</v>
      </c>
      <c r="F15" s="116" t="s">
        <v>50</v>
      </c>
      <c r="G15" s="141">
        <v>25</v>
      </c>
      <c r="H15" s="172">
        <v>0.009155092592592593</v>
      </c>
      <c r="I15" s="114">
        <v>0.009438657407407408</v>
      </c>
    </row>
    <row r="16" spans="1:9" ht="11.25">
      <c r="A16" s="117">
        <v>14</v>
      </c>
      <c r="B16" s="132" t="s">
        <v>239</v>
      </c>
      <c r="C16" s="113" t="s">
        <v>260</v>
      </c>
      <c r="D16" s="113" t="s">
        <v>261</v>
      </c>
      <c r="E16" s="130" t="s">
        <v>713</v>
      </c>
      <c r="F16" s="113" t="s">
        <v>32</v>
      </c>
      <c r="G16" s="142" t="s">
        <v>101</v>
      </c>
      <c r="H16" s="172">
        <v>0.009236111111111112</v>
      </c>
      <c r="I16" s="114">
        <v>0.009444444444444445</v>
      </c>
    </row>
    <row r="17" spans="1:9" ht="11.25">
      <c r="A17" s="117">
        <v>15</v>
      </c>
      <c r="B17" s="129" t="s">
        <v>209</v>
      </c>
      <c r="C17" s="112" t="s">
        <v>271</v>
      </c>
      <c r="D17" s="112" t="s">
        <v>272</v>
      </c>
      <c r="E17" s="130" t="s">
        <v>713</v>
      </c>
      <c r="F17" s="116" t="s">
        <v>32</v>
      </c>
      <c r="G17" s="141" t="s">
        <v>81</v>
      </c>
      <c r="H17" s="172">
        <v>0.009305555555555555</v>
      </c>
      <c r="I17" s="114">
        <v>0.009654706790123457</v>
      </c>
    </row>
    <row r="18" spans="1:9" ht="11.25">
      <c r="A18" s="117">
        <v>16</v>
      </c>
      <c r="B18" s="132" t="s">
        <v>239</v>
      </c>
      <c r="C18" s="112" t="s">
        <v>306</v>
      </c>
      <c r="D18" s="112" t="s">
        <v>307</v>
      </c>
      <c r="E18" s="133" t="s">
        <v>714</v>
      </c>
      <c r="F18" s="113" t="s">
        <v>32</v>
      </c>
      <c r="G18" s="142" t="s">
        <v>299</v>
      </c>
      <c r="H18" s="172">
        <v>0.009305555555555555</v>
      </c>
      <c r="I18" s="114">
        <v>0.009407407407407408</v>
      </c>
    </row>
    <row r="19" spans="1:9" ht="11.25">
      <c r="A19" s="117">
        <v>17</v>
      </c>
      <c r="B19" s="129" t="s">
        <v>247</v>
      </c>
      <c r="C19" s="112" t="s">
        <v>443</v>
      </c>
      <c r="D19" s="112" t="s">
        <v>444</v>
      </c>
      <c r="E19" s="134" t="s">
        <v>715</v>
      </c>
      <c r="F19" s="116" t="s">
        <v>32</v>
      </c>
      <c r="G19" s="141" t="s">
        <v>445</v>
      </c>
      <c r="H19" s="172">
        <v>0.009317129629629628</v>
      </c>
      <c r="I19" s="114">
        <v>0.009641203703703702</v>
      </c>
    </row>
    <row r="20" spans="1:9" ht="11.25">
      <c r="A20" s="117">
        <v>18</v>
      </c>
      <c r="B20" s="111">
        <v>6</v>
      </c>
      <c r="C20" s="113" t="s">
        <v>47</v>
      </c>
      <c r="D20" s="113"/>
      <c r="E20" s="131" t="s">
        <v>712</v>
      </c>
      <c r="F20" s="113" t="s">
        <v>40</v>
      </c>
      <c r="G20" s="142">
        <v>21</v>
      </c>
      <c r="H20" s="172">
        <v>0.009328703703703704</v>
      </c>
      <c r="I20" s="114">
        <v>0.009382716049382716</v>
      </c>
    </row>
    <row r="21" spans="1:9" ht="11.25">
      <c r="A21" s="117">
        <v>19</v>
      </c>
      <c r="B21" s="111">
        <v>8</v>
      </c>
      <c r="C21" s="112" t="s">
        <v>52</v>
      </c>
      <c r="D21" s="112" t="s">
        <v>53</v>
      </c>
      <c r="E21" s="131" t="s">
        <v>712</v>
      </c>
      <c r="F21" s="113" t="s">
        <v>32</v>
      </c>
      <c r="G21" s="142">
        <v>22</v>
      </c>
      <c r="H21" s="172">
        <v>0.009421296296296296</v>
      </c>
      <c r="I21" s="114">
        <v>0.009558256172839506</v>
      </c>
    </row>
    <row r="22" spans="1:9" ht="11.25">
      <c r="A22" s="117">
        <v>20</v>
      </c>
      <c r="B22" s="115" t="s">
        <v>211</v>
      </c>
      <c r="C22" s="116" t="s">
        <v>237</v>
      </c>
      <c r="D22" s="116"/>
      <c r="E22" s="131" t="s">
        <v>712</v>
      </c>
      <c r="F22" s="116" t="s">
        <v>238</v>
      </c>
      <c r="G22" s="141" t="s">
        <v>130</v>
      </c>
      <c r="H22" s="172">
        <v>0.009432870370370371</v>
      </c>
      <c r="I22" s="114">
        <v>0.013703703703703704</v>
      </c>
    </row>
    <row r="23" spans="1:9" ht="11.25">
      <c r="A23" s="117">
        <v>21</v>
      </c>
      <c r="B23" s="132" t="s">
        <v>239</v>
      </c>
      <c r="C23" s="113" t="s">
        <v>450</v>
      </c>
      <c r="D23" s="113" t="s">
        <v>451</v>
      </c>
      <c r="E23" s="134" t="s">
        <v>715</v>
      </c>
      <c r="F23" s="113" t="s">
        <v>354</v>
      </c>
      <c r="G23" s="142" t="s">
        <v>453</v>
      </c>
      <c r="H23" s="172">
        <v>0.009432870370370371</v>
      </c>
      <c r="I23" s="114">
        <v>0.00968460648148148</v>
      </c>
    </row>
    <row r="24" spans="1:9" ht="11.25">
      <c r="A24" s="117">
        <v>22</v>
      </c>
      <c r="B24" s="111">
        <v>10</v>
      </c>
      <c r="C24" s="112" t="s">
        <v>57</v>
      </c>
      <c r="D24" s="112" t="s">
        <v>58</v>
      </c>
      <c r="E24" s="131" t="s">
        <v>712</v>
      </c>
      <c r="F24" s="113" t="s">
        <v>32</v>
      </c>
      <c r="G24" s="142">
        <v>27</v>
      </c>
      <c r="H24" s="172">
        <v>0.009456018518518518</v>
      </c>
      <c r="I24" s="114">
        <v>0.009801311728395061</v>
      </c>
    </row>
    <row r="25" spans="1:9" ht="11.25">
      <c r="A25" s="117">
        <v>23</v>
      </c>
      <c r="B25" s="111" t="s">
        <v>178</v>
      </c>
      <c r="C25" s="112" t="s">
        <v>322</v>
      </c>
      <c r="D25" s="112" t="s">
        <v>323</v>
      </c>
      <c r="E25" s="133" t="s">
        <v>714</v>
      </c>
      <c r="F25" s="113" t="s">
        <v>32</v>
      </c>
      <c r="G25" s="142" t="s">
        <v>325</v>
      </c>
      <c r="H25" s="172">
        <v>0.00951388888888889</v>
      </c>
      <c r="I25" s="114">
        <v>0.010798611111111111</v>
      </c>
    </row>
    <row r="26" spans="1:9" ht="11.25">
      <c r="A26" s="117">
        <v>24</v>
      </c>
      <c r="B26" s="129" t="s">
        <v>209</v>
      </c>
      <c r="C26" s="116" t="s">
        <v>312</v>
      </c>
      <c r="D26" s="116" t="s">
        <v>313</v>
      </c>
      <c r="E26" s="133" t="s">
        <v>714</v>
      </c>
      <c r="F26" s="116" t="s">
        <v>32</v>
      </c>
      <c r="G26" s="141" t="s">
        <v>314</v>
      </c>
      <c r="H26" s="172">
        <v>0.009525462962962963</v>
      </c>
      <c r="I26" s="114">
        <v>0.009745370370370371</v>
      </c>
    </row>
    <row r="27" spans="1:9" ht="11.25">
      <c r="A27" s="117">
        <v>25</v>
      </c>
      <c r="B27" s="115">
        <v>11</v>
      </c>
      <c r="C27" s="116" t="s">
        <v>60</v>
      </c>
      <c r="D27" s="116"/>
      <c r="E27" s="131" t="s">
        <v>712</v>
      </c>
      <c r="F27" s="116" t="s">
        <v>40</v>
      </c>
      <c r="G27" s="141">
        <v>18</v>
      </c>
      <c r="H27" s="172">
        <v>0.009571759259259259</v>
      </c>
      <c r="I27" s="114">
        <v>0.009814814814814816</v>
      </c>
    </row>
    <row r="28" spans="1:9" ht="11.25">
      <c r="A28" s="117">
        <v>26</v>
      </c>
      <c r="B28" s="129" t="s">
        <v>209</v>
      </c>
      <c r="C28" s="116" t="s">
        <v>461</v>
      </c>
      <c r="D28" s="116" t="s">
        <v>462</v>
      </c>
      <c r="E28" s="134" t="s">
        <v>715</v>
      </c>
      <c r="F28" s="116" t="s">
        <v>464</v>
      </c>
      <c r="G28" s="141" t="s">
        <v>465</v>
      </c>
      <c r="H28" s="172">
        <v>0.009675925925925926</v>
      </c>
      <c r="I28" s="114">
        <v>0.009710648148148149</v>
      </c>
    </row>
    <row r="29" spans="1:9" ht="12.75">
      <c r="A29" s="117">
        <v>27</v>
      </c>
      <c r="B29" s="129" t="s">
        <v>247</v>
      </c>
      <c r="C29" s="116" t="s">
        <v>542</v>
      </c>
      <c r="D29" s="116" t="s">
        <v>543</v>
      </c>
      <c r="E29" s="135" t="s">
        <v>716</v>
      </c>
      <c r="F29" s="116" t="s">
        <v>484</v>
      </c>
      <c r="G29" s="141" t="s">
        <v>544</v>
      </c>
      <c r="H29" s="173">
        <v>0.009722222222222222</v>
      </c>
      <c r="I29" s="41">
        <v>0.009969135802469137</v>
      </c>
    </row>
    <row r="30" spans="1:9" ht="11.25">
      <c r="A30" s="117">
        <v>28</v>
      </c>
      <c r="B30" s="111">
        <v>12</v>
      </c>
      <c r="C30" s="112" t="s">
        <v>61</v>
      </c>
      <c r="D30" s="112" t="s">
        <v>62</v>
      </c>
      <c r="E30" s="131" t="s">
        <v>712</v>
      </c>
      <c r="F30" s="113" t="s">
        <v>64</v>
      </c>
      <c r="G30" s="142">
        <v>24</v>
      </c>
      <c r="H30" s="172">
        <v>0.00986111111111111</v>
      </c>
      <c r="I30" s="114">
        <v>0.010187114197530866</v>
      </c>
    </row>
    <row r="31" spans="1:9" ht="11.25">
      <c r="A31" s="117">
        <v>29</v>
      </c>
      <c r="B31" s="111" t="s">
        <v>71</v>
      </c>
      <c r="C31" s="112" t="s">
        <v>424</v>
      </c>
      <c r="D31" s="112" t="s">
        <v>425</v>
      </c>
      <c r="E31" s="133" t="s">
        <v>714</v>
      </c>
      <c r="F31" s="113" t="s">
        <v>32</v>
      </c>
      <c r="G31" s="142" t="s">
        <v>299</v>
      </c>
      <c r="H31" s="172">
        <v>0.009988425925925927</v>
      </c>
      <c r="I31" s="114">
        <v>0.01386284722222222</v>
      </c>
    </row>
    <row r="32" spans="1:9" ht="12.75">
      <c r="A32" s="117">
        <v>30</v>
      </c>
      <c r="B32" s="132" t="s">
        <v>239</v>
      </c>
      <c r="C32" s="112" t="s">
        <v>549</v>
      </c>
      <c r="D32" s="112" t="s">
        <v>550</v>
      </c>
      <c r="E32" s="135" t="s">
        <v>716</v>
      </c>
      <c r="F32" s="113" t="s">
        <v>552</v>
      </c>
      <c r="G32" s="142" t="s">
        <v>553</v>
      </c>
      <c r="H32" s="173">
        <v>0.010150462962962964</v>
      </c>
      <c r="I32" s="41">
        <v>0.010192901234567902</v>
      </c>
    </row>
    <row r="33" spans="1:9" ht="12.75">
      <c r="A33" s="117">
        <v>31</v>
      </c>
      <c r="B33" s="129" t="s">
        <v>209</v>
      </c>
      <c r="C33" s="116" t="s">
        <v>559</v>
      </c>
      <c r="D33" s="116" t="s">
        <v>560</v>
      </c>
      <c r="E33" s="135" t="s">
        <v>716</v>
      </c>
      <c r="F33" s="116" t="s">
        <v>552</v>
      </c>
      <c r="G33" s="141" t="s">
        <v>561</v>
      </c>
      <c r="H33" s="173">
        <v>0.010231481481481482</v>
      </c>
      <c r="I33" s="41">
        <v>0.010320216049382717</v>
      </c>
    </row>
    <row r="34" spans="1:9" ht="11.25">
      <c r="A34" s="117">
        <v>32</v>
      </c>
      <c r="B34" s="111" t="s">
        <v>204</v>
      </c>
      <c r="C34" s="112" t="s">
        <v>206</v>
      </c>
      <c r="D34" s="112" t="s">
        <v>207</v>
      </c>
      <c r="E34" s="131" t="s">
        <v>712</v>
      </c>
      <c r="F34" s="113" t="s">
        <v>32</v>
      </c>
      <c r="G34" s="142" t="s">
        <v>135</v>
      </c>
      <c r="H34" s="172">
        <v>0.010243055555555556</v>
      </c>
      <c r="I34" s="114">
        <v>0.019232253086419755</v>
      </c>
    </row>
    <row r="35" spans="1:9" ht="11.25">
      <c r="A35" s="117">
        <v>33</v>
      </c>
      <c r="B35" s="111" t="s">
        <v>92</v>
      </c>
      <c r="C35" s="112" t="s">
        <v>94</v>
      </c>
      <c r="D35" s="112" t="s">
        <v>95</v>
      </c>
      <c r="E35" s="131" t="s">
        <v>712</v>
      </c>
      <c r="F35" s="113" t="s">
        <v>86</v>
      </c>
      <c r="G35" s="142" t="s">
        <v>96</v>
      </c>
      <c r="H35" s="172">
        <v>0.010659722222222221</v>
      </c>
      <c r="I35" s="114">
        <v>0.011307870370370371</v>
      </c>
    </row>
    <row r="36" spans="1:9" ht="11.25">
      <c r="A36" s="117">
        <v>34</v>
      </c>
      <c r="B36" s="111" t="s">
        <v>472</v>
      </c>
      <c r="C36" s="113" t="s">
        <v>474</v>
      </c>
      <c r="D36" s="113"/>
      <c r="E36" s="134" t="s">
        <v>715</v>
      </c>
      <c r="F36" s="113" t="s">
        <v>475</v>
      </c>
      <c r="G36" s="142" t="s">
        <v>71</v>
      </c>
      <c r="H36" s="172">
        <v>0.010717592592592593</v>
      </c>
      <c r="I36" s="114">
        <v>0.010821759259259258</v>
      </c>
    </row>
    <row r="37" spans="1:9" ht="11.25">
      <c r="A37" s="117">
        <v>35</v>
      </c>
      <c r="B37" s="115">
        <v>13</v>
      </c>
      <c r="C37" s="112" t="s">
        <v>66</v>
      </c>
      <c r="D37" s="112" t="s">
        <v>67</v>
      </c>
      <c r="E37" s="131" t="s">
        <v>712</v>
      </c>
      <c r="F37" s="116" t="s">
        <v>40</v>
      </c>
      <c r="G37" s="141">
        <v>25</v>
      </c>
      <c r="H37" s="172">
        <v>0.010752314814814814</v>
      </c>
      <c r="I37" s="114">
        <v>0.011013888888888887</v>
      </c>
    </row>
    <row r="38" spans="1:9" ht="11.25">
      <c r="A38" s="117">
        <v>36</v>
      </c>
      <c r="B38" s="115" t="s">
        <v>178</v>
      </c>
      <c r="C38" s="112" t="s">
        <v>482</v>
      </c>
      <c r="D38" s="112" t="s">
        <v>483</v>
      </c>
      <c r="E38" s="134" t="s">
        <v>715</v>
      </c>
      <c r="F38" s="116" t="s">
        <v>484</v>
      </c>
      <c r="G38" s="141" t="s">
        <v>453</v>
      </c>
      <c r="H38" s="172">
        <v>0.01076388888888889</v>
      </c>
      <c r="I38" s="114">
        <v>0.010850694444444446</v>
      </c>
    </row>
    <row r="39" spans="1:9" ht="11.25">
      <c r="A39" s="117">
        <v>37</v>
      </c>
      <c r="B39" s="111" t="s">
        <v>109</v>
      </c>
      <c r="C39" s="112" t="s">
        <v>111</v>
      </c>
      <c r="D39" s="112" t="s">
        <v>112</v>
      </c>
      <c r="E39" s="131" t="s">
        <v>712</v>
      </c>
      <c r="F39" s="113" t="s">
        <v>32</v>
      </c>
      <c r="G39" s="142" t="s">
        <v>105</v>
      </c>
      <c r="H39" s="172">
        <v>0.01082175925925926</v>
      </c>
      <c r="I39" s="114">
        <v>0.011400462962962965</v>
      </c>
    </row>
    <row r="40" spans="1:9" ht="11.25">
      <c r="A40" s="117">
        <v>38</v>
      </c>
      <c r="B40" s="111" t="s">
        <v>71</v>
      </c>
      <c r="C40" s="112" t="s">
        <v>73</v>
      </c>
      <c r="D40" s="112" t="s">
        <v>74</v>
      </c>
      <c r="E40" s="131" t="s">
        <v>712</v>
      </c>
      <c r="F40" s="113" t="s">
        <v>75</v>
      </c>
      <c r="G40" s="142" t="s">
        <v>76</v>
      </c>
      <c r="H40" s="172">
        <v>0.010833333333333334</v>
      </c>
      <c r="I40" s="114">
        <v>0.011173611111111112</v>
      </c>
    </row>
    <row r="41" spans="1:9" ht="11.25">
      <c r="A41" s="117">
        <v>39</v>
      </c>
      <c r="B41" s="115" t="s">
        <v>81</v>
      </c>
      <c r="C41" s="112" t="s">
        <v>83</v>
      </c>
      <c r="D41" s="112" t="s">
        <v>84</v>
      </c>
      <c r="E41" s="131" t="s">
        <v>712</v>
      </c>
      <c r="F41" s="116" t="s">
        <v>86</v>
      </c>
      <c r="G41" s="141" t="s">
        <v>87</v>
      </c>
      <c r="H41" s="172">
        <v>0.010949074074074075</v>
      </c>
      <c r="I41" s="114">
        <v>0.011298611111111112</v>
      </c>
    </row>
    <row r="42" spans="1:9" ht="11.25">
      <c r="A42" s="117">
        <v>40</v>
      </c>
      <c r="B42" s="111" t="s">
        <v>124</v>
      </c>
      <c r="C42" s="112" t="s">
        <v>126</v>
      </c>
      <c r="D42" s="112" t="s">
        <v>127</v>
      </c>
      <c r="E42" s="131" t="s">
        <v>712</v>
      </c>
      <c r="F42" s="113" t="s">
        <v>129</v>
      </c>
      <c r="G42" s="142" t="s">
        <v>130</v>
      </c>
      <c r="H42" s="172">
        <v>0.011099537037037038</v>
      </c>
      <c r="I42" s="114">
        <v>0.011643518518518518</v>
      </c>
    </row>
    <row r="43" spans="1:9" ht="11.25">
      <c r="A43" s="117">
        <v>41</v>
      </c>
      <c r="B43" s="111" t="s">
        <v>255</v>
      </c>
      <c r="C43" s="112" t="s">
        <v>343</v>
      </c>
      <c r="D43" s="112" t="s">
        <v>344</v>
      </c>
      <c r="E43" s="133" t="s">
        <v>714</v>
      </c>
      <c r="F43" s="113" t="s">
        <v>146</v>
      </c>
      <c r="G43" s="142" t="s">
        <v>325</v>
      </c>
      <c r="H43" s="172">
        <v>0.011122685185185185</v>
      </c>
      <c r="I43" s="114">
        <v>0.011449652777777779</v>
      </c>
    </row>
    <row r="44" spans="1:9" ht="12.75">
      <c r="A44" s="117">
        <v>42</v>
      </c>
      <c r="B44" s="111" t="s">
        <v>178</v>
      </c>
      <c r="C44" s="113" t="s">
        <v>569</v>
      </c>
      <c r="D44" s="113" t="s">
        <v>570</v>
      </c>
      <c r="E44" s="135" t="s">
        <v>716</v>
      </c>
      <c r="F44" s="113" t="s">
        <v>572</v>
      </c>
      <c r="G44" s="142" t="s">
        <v>561</v>
      </c>
      <c r="H44" s="173">
        <v>0.011122685185185185</v>
      </c>
      <c r="I44" s="41">
        <v>0.011184413580246915</v>
      </c>
    </row>
    <row r="45" spans="1:9" ht="11.25">
      <c r="A45" s="117">
        <v>43</v>
      </c>
      <c r="B45" s="111" t="s">
        <v>87</v>
      </c>
      <c r="C45" s="112" t="s">
        <v>144</v>
      </c>
      <c r="D45" s="112" t="s">
        <v>145</v>
      </c>
      <c r="E45" s="131" t="s">
        <v>712</v>
      </c>
      <c r="F45" s="113" t="s">
        <v>146</v>
      </c>
      <c r="G45" s="142" t="s">
        <v>130</v>
      </c>
      <c r="H45" s="172">
        <v>0.011168981481481481</v>
      </c>
      <c r="I45" s="114">
        <v>0.011900462962962963</v>
      </c>
    </row>
    <row r="46" spans="1:9" ht="11.25">
      <c r="A46" s="117">
        <v>44</v>
      </c>
      <c r="B46" s="111" t="s">
        <v>160</v>
      </c>
      <c r="C46" s="112" t="s">
        <v>162</v>
      </c>
      <c r="D46" s="112" t="s">
        <v>163</v>
      </c>
      <c r="E46" s="131" t="s">
        <v>712</v>
      </c>
      <c r="F46" s="113" t="s">
        <v>32</v>
      </c>
      <c r="G46" s="142" t="s">
        <v>76</v>
      </c>
      <c r="H46" s="172">
        <v>0.011168981481481481</v>
      </c>
      <c r="I46" s="114">
        <v>0.012115740740740741</v>
      </c>
    </row>
    <row r="47" spans="1:9" ht="11.25">
      <c r="A47" s="117">
        <v>45</v>
      </c>
      <c r="B47" s="115" t="s">
        <v>78</v>
      </c>
      <c r="C47" s="116" t="s">
        <v>335</v>
      </c>
      <c r="D47" s="116"/>
      <c r="E47" s="133" t="s">
        <v>714</v>
      </c>
      <c r="F47" s="116" t="s">
        <v>719</v>
      </c>
      <c r="G47" s="141" t="s">
        <v>325</v>
      </c>
      <c r="H47" s="172">
        <v>0.011180555555555556</v>
      </c>
      <c r="I47" s="114">
        <v>0.011276041666666667</v>
      </c>
    </row>
    <row r="48" spans="1:9" ht="11.25">
      <c r="A48" s="117">
        <v>46</v>
      </c>
      <c r="B48" s="115" t="s">
        <v>117</v>
      </c>
      <c r="C48" s="112" t="s">
        <v>119</v>
      </c>
      <c r="D48" s="112" t="s">
        <v>120</v>
      </c>
      <c r="E48" s="131" t="s">
        <v>712</v>
      </c>
      <c r="F48" s="116" t="s">
        <v>32</v>
      </c>
      <c r="G48" s="141" t="s">
        <v>105</v>
      </c>
      <c r="H48" s="172">
        <v>0.011203703703703704</v>
      </c>
      <c r="I48" s="114">
        <v>0.011560185185185184</v>
      </c>
    </row>
    <row r="49" spans="1:9" ht="12.75">
      <c r="A49" s="117">
        <v>47</v>
      </c>
      <c r="B49" s="115" t="s">
        <v>78</v>
      </c>
      <c r="C49" s="112" t="s">
        <v>580</v>
      </c>
      <c r="D49" s="112" t="s">
        <v>581</v>
      </c>
      <c r="E49" s="135" t="s">
        <v>716</v>
      </c>
      <c r="F49" s="116" t="s">
        <v>86</v>
      </c>
      <c r="G49" s="141" t="s">
        <v>553</v>
      </c>
      <c r="H49" s="173">
        <v>0.011226851851851854</v>
      </c>
      <c r="I49" s="41">
        <v>0.011242283950617285</v>
      </c>
    </row>
    <row r="50" spans="1:9" ht="11.25">
      <c r="A50" s="117">
        <v>48</v>
      </c>
      <c r="B50" s="115" t="s">
        <v>101</v>
      </c>
      <c r="C50" s="112" t="s">
        <v>103</v>
      </c>
      <c r="D50" s="112" t="s">
        <v>104</v>
      </c>
      <c r="E50" s="131" t="s">
        <v>712</v>
      </c>
      <c r="F50" s="116" t="s">
        <v>32</v>
      </c>
      <c r="G50" s="141" t="s">
        <v>105</v>
      </c>
      <c r="H50" s="172">
        <v>0.01125</v>
      </c>
      <c r="I50" s="114">
        <v>0.011386574074074073</v>
      </c>
    </row>
    <row r="51" spans="1:9" ht="11.25">
      <c r="A51" s="117">
        <v>49</v>
      </c>
      <c r="B51" s="115" t="s">
        <v>349</v>
      </c>
      <c r="C51" s="112" t="s">
        <v>351</v>
      </c>
      <c r="D51" s="112" t="s">
        <v>352</v>
      </c>
      <c r="E51" s="133" t="s">
        <v>714</v>
      </c>
      <c r="F51" s="116" t="s">
        <v>354</v>
      </c>
      <c r="G51" s="141" t="s">
        <v>355</v>
      </c>
      <c r="H51" s="172">
        <v>0.01136574074074074</v>
      </c>
      <c r="I51" s="114">
        <v>0.011455439814814814</v>
      </c>
    </row>
    <row r="52" spans="1:9" ht="11.25">
      <c r="A52" s="117">
        <v>50</v>
      </c>
      <c r="B52" s="111" t="s">
        <v>360</v>
      </c>
      <c r="C52" s="112" t="s">
        <v>362</v>
      </c>
      <c r="D52" s="112" t="s">
        <v>363</v>
      </c>
      <c r="E52" s="133" t="s">
        <v>714</v>
      </c>
      <c r="F52" s="113" t="s">
        <v>354</v>
      </c>
      <c r="G52" s="142" t="s">
        <v>314</v>
      </c>
      <c r="H52" s="172">
        <v>0.011388888888888888</v>
      </c>
      <c r="I52" s="114">
        <v>0.011791087962962965</v>
      </c>
    </row>
    <row r="53" spans="1:9" ht="11.25">
      <c r="A53" s="117">
        <v>51</v>
      </c>
      <c r="B53" s="115" t="s">
        <v>255</v>
      </c>
      <c r="C53" s="116" t="s">
        <v>500</v>
      </c>
      <c r="D53" s="116" t="s">
        <v>501</v>
      </c>
      <c r="E53" s="134" t="s">
        <v>715</v>
      </c>
      <c r="F53" s="116" t="s">
        <v>475</v>
      </c>
      <c r="G53" s="141" t="s">
        <v>465</v>
      </c>
      <c r="H53" s="172">
        <v>0.011388888888888888</v>
      </c>
      <c r="I53" s="114">
        <v>0.012291666666666666</v>
      </c>
    </row>
    <row r="54" spans="1:9" ht="11.25">
      <c r="A54" s="117">
        <v>52</v>
      </c>
      <c r="B54" s="115" t="s">
        <v>370</v>
      </c>
      <c r="C54" s="112" t="s">
        <v>372</v>
      </c>
      <c r="D54" s="112" t="s">
        <v>373</v>
      </c>
      <c r="E54" s="133" t="s">
        <v>714</v>
      </c>
      <c r="F54" s="116" t="s">
        <v>86</v>
      </c>
      <c r="G54" s="141" t="s">
        <v>299</v>
      </c>
      <c r="H54" s="172">
        <v>0.011504629629629629</v>
      </c>
      <c r="I54" s="114">
        <v>0.011912615740740741</v>
      </c>
    </row>
    <row r="55" spans="1:9" ht="11.25">
      <c r="A55" s="117">
        <v>53</v>
      </c>
      <c r="B55" s="115" t="s">
        <v>135</v>
      </c>
      <c r="C55" s="112" t="s">
        <v>137</v>
      </c>
      <c r="D55" s="112" t="s">
        <v>138</v>
      </c>
      <c r="E55" s="131" t="s">
        <v>712</v>
      </c>
      <c r="F55" s="116" t="s">
        <v>32</v>
      </c>
      <c r="G55" s="141" t="s">
        <v>76</v>
      </c>
      <c r="H55" s="172">
        <v>0.011516203703703702</v>
      </c>
      <c r="I55" s="114">
        <v>0.011761574074074074</v>
      </c>
    </row>
    <row r="56" spans="1:9" ht="11.25">
      <c r="A56" s="117">
        <v>54</v>
      </c>
      <c r="B56" s="115" t="s">
        <v>130</v>
      </c>
      <c r="C56" s="112" t="s">
        <v>169</v>
      </c>
      <c r="D56" s="112" t="s">
        <v>170</v>
      </c>
      <c r="E56" s="131" t="s">
        <v>712</v>
      </c>
      <c r="F56" s="116" t="s">
        <v>32</v>
      </c>
      <c r="G56" s="141" t="s">
        <v>87</v>
      </c>
      <c r="H56" s="172">
        <v>0.011620370370370371</v>
      </c>
      <c r="I56" s="114">
        <v>0.012303240740740741</v>
      </c>
    </row>
    <row r="57" spans="1:9" ht="11.25">
      <c r="A57" s="117">
        <v>55</v>
      </c>
      <c r="B57" s="115" t="s">
        <v>151</v>
      </c>
      <c r="C57" s="112" t="s">
        <v>153</v>
      </c>
      <c r="D57" s="112" t="s">
        <v>154</v>
      </c>
      <c r="E57" s="131" t="s">
        <v>712</v>
      </c>
      <c r="F57" s="116" t="s">
        <v>32</v>
      </c>
      <c r="G57" s="141" t="s">
        <v>96</v>
      </c>
      <c r="H57" s="172">
        <v>0.011712962962962965</v>
      </c>
      <c r="I57" s="114">
        <v>0.012030092592592594</v>
      </c>
    </row>
    <row r="58" spans="1:9" ht="11.25">
      <c r="A58" s="117">
        <v>56</v>
      </c>
      <c r="B58" s="111" t="s">
        <v>381</v>
      </c>
      <c r="C58" s="112" t="s">
        <v>383</v>
      </c>
      <c r="D58" s="112" t="s">
        <v>384</v>
      </c>
      <c r="E58" s="133" t="s">
        <v>714</v>
      </c>
      <c r="F58" s="113" t="s">
        <v>86</v>
      </c>
      <c r="G58" s="142" t="s">
        <v>325</v>
      </c>
      <c r="H58" s="172">
        <v>0.011805555555555555</v>
      </c>
      <c r="I58" s="114">
        <v>0.012074652777777778</v>
      </c>
    </row>
    <row r="59" spans="1:9" ht="11.25">
      <c r="A59" s="117">
        <v>57</v>
      </c>
      <c r="B59" s="111" t="s">
        <v>78</v>
      </c>
      <c r="C59" s="112" t="s">
        <v>492</v>
      </c>
      <c r="D59" s="112" t="s">
        <v>493</v>
      </c>
      <c r="E59" s="134" t="s">
        <v>715</v>
      </c>
      <c r="F59" s="113" t="s">
        <v>86</v>
      </c>
      <c r="G59" s="142" t="s">
        <v>453</v>
      </c>
      <c r="H59" s="172">
        <v>0.011805555555555555</v>
      </c>
      <c r="I59" s="114">
        <v>0.01212962962962963</v>
      </c>
    </row>
    <row r="60" spans="1:9" ht="11.25">
      <c r="A60" s="117">
        <v>58</v>
      </c>
      <c r="B60" s="115" t="s">
        <v>390</v>
      </c>
      <c r="C60" s="112" t="s">
        <v>392</v>
      </c>
      <c r="D60" s="112" t="s">
        <v>393</v>
      </c>
      <c r="E60" s="133" t="s">
        <v>714</v>
      </c>
      <c r="F60" s="116" t="s">
        <v>32</v>
      </c>
      <c r="G60" s="141" t="s">
        <v>325</v>
      </c>
      <c r="H60" s="172">
        <v>0.011851851851851851</v>
      </c>
      <c r="I60" s="114">
        <v>0.012407407407407407</v>
      </c>
    </row>
    <row r="61" spans="1:9" ht="11.25">
      <c r="A61" s="117">
        <v>59</v>
      </c>
      <c r="B61" s="111" t="s">
        <v>402</v>
      </c>
      <c r="C61" s="112" t="s">
        <v>404</v>
      </c>
      <c r="D61" s="112" t="s">
        <v>405</v>
      </c>
      <c r="E61" s="133" t="s">
        <v>714</v>
      </c>
      <c r="F61" s="113" t="s">
        <v>32</v>
      </c>
      <c r="G61" s="142" t="s">
        <v>299</v>
      </c>
      <c r="H61" s="172">
        <v>0.012199074074074072</v>
      </c>
      <c r="I61" s="114">
        <v>0.012679398148148148</v>
      </c>
    </row>
    <row r="62" spans="1:9" ht="12.75">
      <c r="A62" s="117">
        <v>60</v>
      </c>
      <c r="B62" s="111" t="s">
        <v>255</v>
      </c>
      <c r="C62" s="113" t="s">
        <v>585</v>
      </c>
      <c r="D62" s="113" t="s">
        <v>586</v>
      </c>
      <c r="E62" s="135" t="s">
        <v>716</v>
      </c>
      <c r="F62" s="113" t="s">
        <v>475</v>
      </c>
      <c r="G62" s="142" t="s">
        <v>587</v>
      </c>
      <c r="H62" s="173">
        <v>0.012349537037037039</v>
      </c>
      <c r="I62" s="41">
        <v>0.012808641975308642</v>
      </c>
    </row>
    <row r="63" spans="1:9" ht="11.25">
      <c r="A63" s="117">
        <v>61</v>
      </c>
      <c r="B63" s="115" t="s">
        <v>413</v>
      </c>
      <c r="C63" s="116" t="s">
        <v>415</v>
      </c>
      <c r="D63" s="116" t="s">
        <v>416</v>
      </c>
      <c r="E63" s="133" t="s">
        <v>714</v>
      </c>
      <c r="F63" s="116" t="s">
        <v>32</v>
      </c>
      <c r="G63" s="141" t="s">
        <v>299</v>
      </c>
      <c r="H63" s="172">
        <v>0.01244212962962963</v>
      </c>
      <c r="I63" s="114">
        <v>0.012934027777777777</v>
      </c>
    </row>
    <row r="64" spans="1:9" ht="11.25">
      <c r="A64" s="117">
        <v>62</v>
      </c>
      <c r="B64" s="115" t="s">
        <v>211</v>
      </c>
      <c r="C64" s="112" t="s">
        <v>213</v>
      </c>
      <c r="D64" s="112" t="s">
        <v>214</v>
      </c>
      <c r="E64" s="131" t="s">
        <v>712</v>
      </c>
      <c r="F64" s="116" t="s">
        <v>32</v>
      </c>
      <c r="G64" s="141" t="s">
        <v>105</v>
      </c>
      <c r="H64" s="172">
        <v>0.01247685185185185</v>
      </c>
      <c r="I64" s="114">
        <v>0.012774884259259258</v>
      </c>
    </row>
    <row r="65" spans="1:9" ht="11.25">
      <c r="A65" s="117">
        <v>63</v>
      </c>
      <c r="B65" s="111" t="s">
        <v>76</v>
      </c>
      <c r="C65" s="112" t="s">
        <v>175</v>
      </c>
      <c r="D65" s="112" t="s">
        <v>176</v>
      </c>
      <c r="E65" s="131" t="s">
        <v>712</v>
      </c>
      <c r="F65" s="113" t="s">
        <v>32</v>
      </c>
      <c r="G65" s="142" t="s">
        <v>130</v>
      </c>
      <c r="H65" s="172">
        <v>0.0125</v>
      </c>
      <c r="I65" s="114">
        <v>0.01291087962962963</v>
      </c>
    </row>
    <row r="66" spans="1:9" ht="11.25">
      <c r="A66" s="117">
        <v>64</v>
      </c>
      <c r="B66" s="111" t="s">
        <v>349</v>
      </c>
      <c r="C66" s="112" t="s">
        <v>507</v>
      </c>
      <c r="D66" s="112" t="s">
        <v>508</v>
      </c>
      <c r="E66" s="134" t="s">
        <v>715</v>
      </c>
      <c r="F66" s="113" t="s">
        <v>32</v>
      </c>
      <c r="G66" s="142" t="s">
        <v>509</v>
      </c>
      <c r="H66" s="172">
        <v>0.0125</v>
      </c>
      <c r="I66" s="114">
        <v>0.012982253086419754</v>
      </c>
    </row>
    <row r="67" spans="1:9" ht="11.25">
      <c r="A67" s="117">
        <v>65</v>
      </c>
      <c r="B67" s="115" t="s">
        <v>211</v>
      </c>
      <c r="C67" s="116" t="s">
        <v>246</v>
      </c>
      <c r="D67" s="116"/>
      <c r="E67" s="131" t="s">
        <v>712</v>
      </c>
      <c r="F67" s="116"/>
      <c r="G67" s="141" t="s">
        <v>76</v>
      </c>
      <c r="H67" s="172">
        <v>0.012951388888888887</v>
      </c>
      <c r="I67" s="114">
        <v>0.012951388888888887</v>
      </c>
    </row>
    <row r="68" spans="1:9" ht="11.25">
      <c r="A68" s="117">
        <v>66</v>
      </c>
      <c r="B68" s="115" t="s">
        <v>105</v>
      </c>
      <c r="C68" s="112" t="s">
        <v>181</v>
      </c>
      <c r="D68" s="112" t="s">
        <v>182</v>
      </c>
      <c r="E68" s="131" t="s">
        <v>712</v>
      </c>
      <c r="F68" s="116" t="s">
        <v>184</v>
      </c>
      <c r="G68" s="141" t="s">
        <v>185</v>
      </c>
      <c r="H68" s="172">
        <v>0.013032407407407407</v>
      </c>
      <c r="I68" s="114">
        <v>0.013530092592592592</v>
      </c>
    </row>
    <row r="69" spans="1:9" ht="11.25">
      <c r="A69" s="117">
        <v>67</v>
      </c>
      <c r="B69" s="115" t="s">
        <v>360</v>
      </c>
      <c r="C69" s="116" t="s">
        <v>515</v>
      </c>
      <c r="D69" s="116" t="s">
        <v>516</v>
      </c>
      <c r="E69" s="134" t="s">
        <v>715</v>
      </c>
      <c r="F69" s="116" t="s">
        <v>464</v>
      </c>
      <c r="G69" s="141" t="s">
        <v>518</v>
      </c>
      <c r="H69" s="172">
        <v>0.013229166666666667</v>
      </c>
      <c r="I69" s="114">
        <v>0.014135802469135803</v>
      </c>
    </row>
    <row r="70" spans="1:9" ht="11.25">
      <c r="A70" s="117">
        <v>68</v>
      </c>
      <c r="B70" s="111" t="s">
        <v>185</v>
      </c>
      <c r="C70" s="112" t="s">
        <v>190</v>
      </c>
      <c r="D70" s="112" t="s">
        <v>191</v>
      </c>
      <c r="E70" s="131" t="s">
        <v>712</v>
      </c>
      <c r="F70" s="113" t="s">
        <v>32</v>
      </c>
      <c r="G70" s="142" t="s">
        <v>185</v>
      </c>
      <c r="H70" s="172">
        <v>0.013611111111111114</v>
      </c>
      <c r="I70" s="114">
        <v>0.014713541666666666</v>
      </c>
    </row>
    <row r="71" spans="1:9" ht="11.25">
      <c r="A71" s="117">
        <v>69</v>
      </c>
      <c r="B71" s="111" t="s">
        <v>211</v>
      </c>
      <c r="C71" s="112" t="s">
        <v>242</v>
      </c>
      <c r="D71" s="112"/>
      <c r="E71" s="131" t="s">
        <v>712</v>
      </c>
      <c r="F71" s="113" t="s">
        <v>32</v>
      </c>
      <c r="G71" s="142" t="s">
        <v>185</v>
      </c>
      <c r="H71" s="172">
        <v>0.013877314814814815</v>
      </c>
      <c r="I71" s="114">
        <v>0.014282407407407407</v>
      </c>
    </row>
    <row r="72" spans="1:9" ht="11.25">
      <c r="A72" s="117">
        <v>70</v>
      </c>
      <c r="B72" s="115" t="s">
        <v>96</v>
      </c>
      <c r="C72" s="112" t="s">
        <v>198</v>
      </c>
      <c r="D72" s="112" t="s">
        <v>199</v>
      </c>
      <c r="E72" s="131" t="s">
        <v>712</v>
      </c>
      <c r="F72" s="116" t="s">
        <v>32</v>
      </c>
      <c r="G72" s="141" t="s">
        <v>151</v>
      </c>
      <c r="H72" s="172">
        <v>0.0140625</v>
      </c>
      <c r="I72" s="114">
        <v>0.015260416666666665</v>
      </c>
    </row>
    <row r="73" spans="1:9" ht="11.25">
      <c r="A73" s="117">
        <v>71</v>
      </c>
      <c r="B73" s="111" t="s">
        <v>211</v>
      </c>
      <c r="C73" s="112" t="s">
        <v>229</v>
      </c>
      <c r="D73" s="112" t="s">
        <v>230</v>
      </c>
      <c r="E73" s="131" t="s">
        <v>712</v>
      </c>
      <c r="F73" s="113" t="s">
        <v>32</v>
      </c>
      <c r="G73" s="142" t="s">
        <v>87</v>
      </c>
      <c r="H73" s="172">
        <v>0.014386574074074072</v>
      </c>
      <c r="I73" s="114">
        <v>0.015416666666666667</v>
      </c>
    </row>
    <row r="74" spans="1:9" ht="12.75">
      <c r="A74" s="117">
        <v>72</v>
      </c>
      <c r="B74" s="115" t="s">
        <v>349</v>
      </c>
      <c r="C74" s="116" t="s">
        <v>594</v>
      </c>
      <c r="D74" s="116" t="s">
        <v>595</v>
      </c>
      <c r="E74" s="135" t="s">
        <v>716</v>
      </c>
      <c r="F74" s="116" t="s">
        <v>552</v>
      </c>
      <c r="G74" s="141" t="s">
        <v>596</v>
      </c>
      <c r="H74" s="173">
        <v>0.014490740740740742</v>
      </c>
      <c r="I74" s="41">
        <v>0.015613425925925926</v>
      </c>
    </row>
    <row r="75" spans="1:9" ht="11.25">
      <c r="A75" s="117">
        <v>73</v>
      </c>
      <c r="B75" s="111" t="s">
        <v>370</v>
      </c>
      <c r="C75" s="112" t="s">
        <v>525</v>
      </c>
      <c r="D75" s="112" t="s">
        <v>526</v>
      </c>
      <c r="E75" s="134" t="s">
        <v>715</v>
      </c>
      <c r="F75" s="113" t="s">
        <v>238</v>
      </c>
      <c r="G75" s="142" t="s">
        <v>528</v>
      </c>
      <c r="H75" s="172">
        <v>0.016863425925925928</v>
      </c>
      <c r="I75" s="114">
        <v>0.0173804012345679</v>
      </c>
    </row>
    <row r="76" spans="1:9" ht="11.25">
      <c r="A76" s="117">
        <v>74</v>
      </c>
      <c r="B76" s="115" t="s">
        <v>211</v>
      </c>
      <c r="C76" s="116" t="s">
        <v>433</v>
      </c>
      <c r="D76" s="116" t="s">
        <v>434</v>
      </c>
      <c r="E76" s="133" t="s">
        <v>714</v>
      </c>
      <c r="F76" s="116" t="s">
        <v>238</v>
      </c>
      <c r="G76" s="141" t="s">
        <v>299</v>
      </c>
      <c r="H76" s="172">
        <v>0.017893518518518517</v>
      </c>
      <c r="I76" s="114">
        <v>0.01818287037037037</v>
      </c>
    </row>
    <row r="77" spans="1:9" ht="12" thickBot="1">
      <c r="A77" s="118">
        <v>75</v>
      </c>
      <c r="B77" s="119" t="s">
        <v>211</v>
      </c>
      <c r="C77" s="123" t="s">
        <v>535</v>
      </c>
      <c r="D77" s="123" t="s">
        <v>536</v>
      </c>
      <c r="E77" s="136" t="s">
        <v>715</v>
      </c>
      <c r="F77" s="120" t="s">
        <v>484</v>
      </c>
      <c r="G77" s="143" t="s">
        <v>518</v>
      </c>
      <c r="H77" s="174"/>
      <c r="I77" s="107"/>
    </row>
    <row r="78" spans="1:2" ht="11.25">
      <c r="A78" s="122"/>
      <c r="B78" s="122"/>
    </row>
  </sheetData>
  <mergeCells count="9">
    <mergeCell ref="H1:H2"/>
    <mergeCell ref="I1:I2"/>
    <mergeCell ref="E1:E2"/>
    <mergeCell ref="F1:F2"/>
    <mergeCell ref="G1:G2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8"/>
  <sheetViews>
    <sheetView zoomScale="85" zoomScaleNormal="85" workbookViewId="0" topLeftCell="A1">
      <selection activeCell="A1" sqref="A1:A2"/>
    </sheetView>
  </sheetViews>
  <sheetFormatPr defaultColWidth="9.00390625" defaultRowHeight="12.75"/>
  <cols>
    <col min="1" max="1" width="7.625" style="106" bestFit="1" customWidth="1"/>
    <col min="2" max="2" width="9.75390625" style="106" customWidth="1"/>
    <col min="3" max="3" width="22.75390625" style="106" bestFit="1" customWidth="1"/>
    <col min="4" max="4" width="14.625" style="106" bestFit="1" customWidth="1"/>
    <col min="5" max="5" width="15.25390625" style="125" bestFit="1" customWidth="1"/>
    <col min="6" max="6" width="17.25390625" style="106" bestFit="1" customWidth="1"/>
    <col min="7" max="7" width="8.125" style="106" bestFit="1" customWidth="1"/>
    <col min="8" max="8" width="8.75390625" style="175" bestFit="1" customWidth="1"/>
    <col min="9" max="9" width="8.75390625" style="106" bestFit="1" customWidth="1"/>
    <col min="10" max="10" width="10.25390625" style="106" bestFit="1" customWidth="1"/>
    <col min="11" max="108" width="7.875" style="106" customWidth="1"/>
    <col min="109" max="16384" width="28.00390625" style="106" customWidth="1"/>
  </cols>
  <sheetData>
    <row r="1" spans="1:9" ht="11.25">
      <c r="A1" s="237" t="s">
        <v>3</v>
      </c>
      <c r="B1" s="239" t="s">
        <v>717</v>
      </c>
      <c r="C1" s="241" t="s">
        <v>5</v>
      </c>
      <c r="D1" s="241" t="s">
        <v>6</v>
      </c>
      <c r="E1" s="241" t="s">
        <v>711</v>
      </c>
      <c r="F1" s="241" t="s">
        <v>8</v>
      </c>
      <c r="G1" s="247" t="s">
        <v>9</v>
      </c>
      <c r="H1" s="243" t="s">
        <v>21</v>
      </c>
      <c r="I1" s="245" t="s">
        <v>20</v>
      </c>
    </row>
    <row r="2" spans="1:9" ht="12" thickBot="1">
      <c r="A2" s="238"/>
      <c r="B2" s="240"/>
      <c r="C2" s="242"/>
      <c r="D2" s="242"/>
      <c r="E2" s="242"/>
      <c r="F2" s="242"/>
      <c r="G2" s="248"/>
      <c r="H2" s="244"/>
      <c r="I2" s="246"/>
    </row>
    <row r="3" spans="1:9" ht="11.25">
      <c r="A3" s="117">
        <v>1</v>
      </c>
      <c r="B3" s="138" t="s">
        <v>247</v>
      </c>
      <c r="C3" s="108" t="s">
        <v>252</v>
      </c>
      <c r="D3" s="108" t="s">
        <v>253</v>
      </c>
      <c r="E3" s="139" t="s">
        <v>713</v>
      </c>
      <c r="F3" s="109" t="s">
        <v>32</v>
      </c>
      <c r="G3" s="140" t="s">
        <v>135</v>
      </c>
      <c r="H3" s="171">
        <v>0.008555169753086421</v>
      </c>
      <c r="I3" s="110">
        <v>0.008368055555555556</v>
      </c>
    </row>
    <row r="4" spans="1:9" ht="11.25">
      <c r="A4" s="117">
        <v>2</v>
      </c>
      <c r="B4" s="129">
        <v>1</v>
      </c>
      <c r="C4" s="112" t="s">
        <v>24</v>
      </c>
      <c r="D4" s="112" t="s">
        <v>25</v>
      </c>
      <c r="E4" s="131" t="s">
        <v>712</v>
      </c>
      <c r="F4" s="116" t="s">
        <v>27</v>
      </c>
      <c r="G4" s="141">
        <v>29</v>
      </c>
      <c r="H4" s="172">
        <v>0.00865354938271605</v>
      </c>
      <c r="I4" s="114">
        <v>0.008472222222222221</v>
      </c>
    </row>
    <row r="5" spans="1:9" ht="11.25">
      <c r="A5" s="117">
        <v>3</v>
      </c>
      <c r="B5" s="111" t="s">
        <v>211</v>
      </c>
      <c r="C5" s="112" t="s">
        <v>218</v>
      </c>
      <c r="D5" s="112" t="s">
        <v>219</v>
      </c>
      <c r="E5" s="131" t="s">
        <v>712</v>
      </c>
      <c r="F5" s="113" t="s">
        <v>32</v>
      </c>
      <c r="G5" s="142" t="s">
        <v>96</v>
      </c>
      <c r="H5" s="172">
        <v>0.008680555555555556</v>
      </c>
      <c r="I5" s="114">
        <v>0.008530092592592593</v>
      </c>
    </row>
    <row r="6" spans="1:9" ht="11.25">
      <c r="A6" s="117">
        <v>4</v>
      </c>
      <c r="B6" s="132">
        <v>2</v>
      </c>
      <c r="C6" s="112" t="s">
        <v>29</v>
      </c>
      <c r="D6" s="112" t="s">
        <v>30</v>
      </c>
      <c r="E6" s="131" t="s">
        <v>712</v>
      </c>
      <c r="F6" s="113" t="s">
        <v>32</v>
      </c>
      <c r="G6" s="142">
        <v>24</v>
      </c>
      <c r="H6" s="172">
        <v>0.008780864197530864</v>
      </c>
      <c r="I6" s="114">
        <v>0.008530092592592593</v>
      </c>
    </row>
    <row r="7" spans="1:9" ht="11.25">
      <c r="A7" s="117">
        <v>5</v>
      </c>
      <c r="B7" s="129" t="s">
        <v>247</v>
      </c>
      <c r="C7" s="116" t="s">
        <v>296</v>
      </c>
      <c r="D7" s="116" t="s">
        <v>297</v>
      </c>
      <c r="E7" s="133" t="s">
        <v>714</v>
      </c>
      <c r="F7" s="116" t="s">
        <v>45</v>
      </c>
      <c r="G7" s="141" t="s">
        <v>299</v>
      </c>
      <c r="H7" s="172">
        <v>0.008782407407407409</v>
      </c>
      <c r="I7" s="114">
        <v>0.008611111111111111</v>
      </c>
    </row>
    <row r="8" spans="1:9" ht="11.25">
      <c r="A8" s="117">
        <v>6</v>
      </c>
      <c r="B8" s="129">
        <v>3</v>
      </c>
      <c r="C8" s="112" t="s">
        <v>34</v>
      </c>
      <c r="D8" s="112" t="s">
        <v>35</v>
      </c>
      <c r="E8" s="131" t="s">
        <v>712</v>
      </c>
      <c r="F8" s="116" t="s">
        <v>32</v>
      </c>
      <c r="G8" s="141">
        <v>21</v>
      </c>
      <c r="H8" s="172">
        <v>0.00900270061728395</v>
      </c>
      <c r="I8" s="114">
        <v>0.008715277777777778</v>
      </c>
    </row>
    <row r="9" spans="1:9" ht="11.25">
      <c r="A9" s="117">
        <v>7</v>
      </c>
      <c r="B9" s="111">
        <v>4</v>
      </c>
      <c r="C9" s="112" t="s">
        <v>37</v>
      </c>
      <c r="D9" s="112" t="s">
        <v>38</v>
      </c>
      <c r="E9" s="131" t="s">
        <v>712</v>
      </c>
      <c r="F9" s="113" t="s">
        <v>40</v>
      </c>
      <c r="G9" s="142">
        <v>22</v>
      </c>
      <c r="H9" s="172">
        <v>0.009243827160493828</v>
      </c>
      <c r="I9" s="114">
        <v>0.009074074074074073</v>
      </c>
    </row>
    <row r="10" spans="1:9" ht="11.25">
      <c r="A10" s="117">
        <v>8</v>
      </c>
      <c r="B10" s="115" t="s">
        <v>211</v>
      </c>
      <c r="C10" s="116" t="s">
        <v>289</v>
      </c>
      <c r="D10" s="116" t="s">
        <v>290</v>
      </c>
      <c r="E10" s="130" t="s">
        <v>713</v>
      </c>
      <c r="F10" s="116" t="s">
        <v>32</v>
      </c>
      <c r="G10" s="141"/>
      <c r="H10" s="172">
        <v>0.009273726851851852</v>
      </c>
      <c r="I10" s="114">
        <v>0.008888888888888889</v>
      </c>
    </row>
    <row r="11" spans="1:9" ht="11.25">
      <c r="A11" s="117">
        <v>9</v>
      </c>
      <c r="B11" s="115">
        <v>5</v>
      </c>
      <c r="C11" s="112" t="s">
        <v>42</v>
      </c>
      <c r="D11" s="112" t="s">
        <v>43</v>
      </c>
      <c r="E11" s="131" t="s">
        <v>712</v>
      </c>
      <c r="F11" s="116" t="s">
        <v>45</v>
      </c>
      <c r="G11" s="141">
        <v>18</v>
      </c>
      <c r="H11" s="172">
        <v>0.009295910493827162</v>
      </c>
      <c r="I11" s="114">
        <v>0.008900462962962962</v>
      </c>
    </row>
    <row r="12" spans="1:9" ht="11.25">
      <c r="A12" s="117">
        <v>10</v>
      </c>
      <c r="B12" s="111">
        <v>6</v>
      </c>
      <c r="C12" s="113" t="s">
        <v>47</v>
      </c>
      <c r="D12" s="113"/>
      <c r="E12" s="131" t="s">
        <v>712</v>
      </c>
      <c r="F12" s="113" t="s">
        <v>40</v>
      </c>
      <c r="G12" s="142">
        <v>21</v>
      </c>
      <c r="H12" s="172">
        <v>0.009382716049382716</v>
      </c>
      <c r="I12" s="114">
        <v>0.009328703703703704</v>
      </c>
    </row>
    <row r="13" spans="1:9" ht="11.25">
      <c r="A13" s="117">
        <v>11</v>
      </c>
      <c r="B13" s="132" t="s">
        <v>239</v>
      </c>
      <c r="C13" s="112" t="s">
        <v>306</v>
      </c>
      <c r="D13" s="112" t="s">
        <v>307</v>
      </c>
      <c r="E13" s="133" t="s">
        <v>714</v>
      </c>
      <c r="F13" s="113" t="s">
        <v>32</v>
      </c>
      <c r="G13" s="142" t="s">
        <v>299</v>
      </c>
      <c r="H13" s="172">
        <v>0.009407407407407408</v>
      </c>
      <c r="I13" s="114">
        <v>0.009305555555555555</v>
      </c>
    </row>
    <row r="14" spans="1:9" ht="11.25">
      <c r="A14" s="117">
        <v>12</v>
      </c>
      <c r="B14" s="115">
        <v>7</v>
      </c>
      <c r="C14" s="112" t="s">
        <v>48</v>
      </c>
      <c r="D14" s="112" t="s">
        <v>49</v>
      </c>
      <c r="E14" s="131" t="s">
        <v>712</v>
      </c>
      <c r="F14" s="116" t="s">
        <v>50</v>
      </c>
      <c r="G14" s="141">
        <v>25</v>
      </c>
      <c r="H14" s="172">
        <v>0.009438657407407408</v>
      </c>
      <c r="I14" s="114">
        <v>0.009155092592592593</v>
      </c>
    </row>
    <row r="15" spans="1:9" ht="11.25">
      <c r="A15" s="117">
        <v>13</v>
      </c>
      <c r="B15" s="132" t="s">
        <v>239</v>
      </c>
      <c r="C15" s="113" t="s">
        <v>260</v>
      </c>
      <c r="D15" s="113" t="s">
        <v>261</v>
      </c>
      <c r="E15" s="130" t="s">
        <v>713</v>
      </c>
      <c r="F15" s="113" t="s">
        <v>32</v>
      </c>
      <c r="G15" s="142" t="s">
        <v>101</v>
      </c>
      <c r="H15" s="172">
        <v>0.009444444444444445</v>
      </c>
      <c r="I15" s="114">
        <v>0.009236111111111112</v>
      </c>
    </row>
    <row r="16" spans="1:9" ht="11.25">
      <c r="A16" s="117">
        <v>14</v>
      </c>
      <c r="B16" s="111">
        <v>8</v>
      </c>
      <c r="C16" s="112" t="s">
        <v>52</v>
      </c>
      <c r="D16" s="112" t="s">
        <v>53</v>
      </c>
      <c r="E16" s="131" t="s">
        <v>712</v>
      </c>
      <c r="F16" s="113" t="s">
        <v>32</v>
      </c>
      <c r="G16" s="142">
        <v>22</v>
      </c>
      <c r="H16" s="172">
        <v>0.009558256172839506</v>
      </c>
      <c r="I16" s="114">
        <v>0.009421296296296296</v>
      </c>
    </row>
    <row r="17" spans="1:9" ht="11.25">
      <c r="A17" s="117">
        <v>15</v>
      </c>
      <c r="B17" s="129" t="s">
        <v>247</v>
      </c>
      <c r="C17" s="112" t="s">
        <v>443</v>
      </c>
      <c r="D17" s="112" t="s">
        <v>444</v>
      </c>
      <c r="E17" s="134" t="s">
        <v>715</v>
      </c>
      <c r="F17" s="116" t="s">
        <v>32</v>
      </c>
      <c r="G17" s="141" t="s">
        <v>445</v>
      </c>
      <c r="H17" s="172">
        <v>0.009641203703703702</v>
      </c>
      <c r="I17" s="114">
        <v>0.009317129629629628</v>
      </c>
    </row>
    <row r="18" spans="1:9" ht="11.25">
      <c r="A18" s="117">
        <v>16</v>
      </c>
      <c r="B18" s="129" t="s">
        <v>209</v>
      </c>
      <c r="C18" s="112" t="s">
        <v>271</v>
      </c>
      <c r="D18" s="112" t="s">
        <v>272</v>
      </c>
      <c r="E18" s="130" t="s">
        <v>713</v>
      </c>
      <c r="F18" s="116" t="s">
        <v>32</v>
      </c>
      <c r="G18" s="141" t="s">
        <v>81</v>
      </c>
      <c r="H18" s="172">
        <v>0.009654706790123457</v>
      </c>
      <c r="I18" s="114">
        <v>0.009305555555555555</v>
      </c>
    </row>
    <row r="19" spans="1:9" ht="11.25">
      <c r="A19" s="117">
        <v>17</v>
      </c>
      <c r="B19" s="115">
        <v>9</v>
      </c>
      <c r="C19" s="112" t="s">
        <v>54</v>
      </c>
      <c r="D19" s="112" t="s">
        <v>55</v>
      </c>
      <c r="E19" s="131" t="s">
        <v>712</v>
      </c>
      <c r="F19" s="116" t="s">
        <v>50</v>
      </c>
      <c r="G19" s="141">
        <v>28</v>
      </c>
      <c r="H19" s="172">
        <v>0.009658564814814816</v>
      </c>
      <c r="I19" s="114">
        <v>0.008981481481481481</v>
      </c>
    </row>
    <row r="20" spans="1:9" ht="11.25">
      <c r="A20" s="117">
        <v>18</v>
      </c>
      <c r="B20" s="132" t="s">
        <v>239</v>
      </c>
      <c r="C20" s="113" t="s">
        <v>450</v>
      </c>
      <c r="D20" s="113" t="s">
        <v>451</v>
      </c>
      <c r="E20" s="134" t="s">
        <v>715</v>
      </c>
      <c r="F20" s="113" t="s">
        <v>354</v>
      </c>
      <c r="G20" s="142" t="s">
        <v>453</v>
      </c>
      <c r="H20" s="172">
        <v>0.00968460648148148</v>
      </c>
      <c r="I20" s="114">
        <v>0.009432870370370371</v>
      </c>
    </row>
    <row r="21" spans="1:9" ht="11.25">
      <c r="A21" s="117">
        <v>19</v>
      </c>
      <c r="B21" s="129" t="s">
        <v>209</v>
      </c>
      <c r="C21" s="116" t="s">
        <v>461</v>
      </c>
      <c r="D21" s="116" t="s">
        <v>462</v>
      </c>
      <c r="E21" s="134" t="s">
        <v>715</v>
      </c>
      <c r="F21" s="116" t="s">
        <v>464</v>
      </c>
      <c r="G21" s="141" t="s">
        <v>465</v>
      </c>
      <c r="H21" s="172">
        <v>0.009710648148148149</v>
      </c>
      <c r="I21" s="114">
        <v>0.009675925925925926</v>
      </c>
    </row>
    <row r="22" spans="1:9" ht="11.25">
      <c r="A22" s="117">
        <v>20</v>
      </c>
      <c r="B22" s="115" t="s">
        <v>211</v>
      </c>
      <c r="C22" s="116" t="s">
        <v>224</v>
      </c>
      <c r="D22" s="116" t="s">
        <v>225</v>
      </c>
      <c r="E22" s="131" t="s">
        <v>712</v>
      </c>
      <c r="F22" s="116" t="s">
        <v>32</v>
      </c>
      <c r="G22" s="141" t="s">
        <v>151</v>
      </c>
      <c r="H22" s="172">
        <v>0.009714506172839506</v>
      </c>
      <c r="I22" s="114">
        <v>0.008946759259259258</v>
      </c>
    </row>
    <row r="23" spans="1:9" ht="11.25">
      <c r="A23" s="117">
        <v>21</v>
      </c>
      <c r="B23" s="129" t="s">
        <v>209</v>
      </c>
      <c r="C23" s="116" t="s">
        <v>312</v>
      </c>
      <c r="D23" s="116" t="s">
        <v>313</v>
      </c>
      <c r="E23" s="133" t="s">
        <v>714</v>
      </c>
      <c r="F23" s="116" t="s">
        <v>32</v>
      </c>
      <c r="G23" s="141" t="s">
        <v>314</v>
      </c>
      <c r="H23" s="172">
        <v>0.009745370370370371</v>
      </c>
      <c r="I23" s="114">
        <v>0.009525462962962963</v>
      </c>
    </row>
    <row r="24" spans="1:9" ht="11.25">
      <c r="A24" s="117">
        <v>22</v>
      </c>
      <c r="B24" s="111">
        <v>10</v>
      </c>
      <c r="C24" s="112" t="s">
        <v>57</v>
      </c>
      <c r="D24" s="112" t="s">
        <v>58</v>
      </c>
      <c r="E24" s="131" t="s">
        <v>712</v>
      </c>
      <c r="F24" s="113" t="s">
        <v>32</v>
      </c>
      <c r="G24" s="142">
        <v>27</v>
      </c>
      <c r="H24" s="172">
        <v>0.009801311728395061</v>
      </c>
      <c r="I24" s="114">
        <v>0.009456018518518518</v>
      </c>
    </row>
    <row r="25" spans="1:9" ht="11.25">
      <c r="A25" s="117">
        <v>23</v>
      </c>
      <c r="B25" s="115">
        <v>11</v>
      </c>
      <c r="C25" s="116" t="s">
        <v>60</v>
      </c>
      <c r="D25" s="116"/>
      <c r="E25" s="131" t="s">
        <v>712</v>
      </c>
      <c r="F25" s="116" t="s">
        <v>40</v>
      </c>
      <c r="G25" s="141">
        <v>18</v>
      </c>
      <c r="H25" s="172">
        <v>0.009814814814814816</v>
      </c>
      <c r="I25" s="114">
        <v>0.009571759259259259</v>
      </c>
    </row>
    <row r="26" spans="1:9" ht="11.25">
      <c r="A26" s="117">
        <v>24</v>
      </c>
      <c r="B26" s="111" t="s">
        <v>178</v>
      </c>
      <c r="C26" s="113" t="s">
        <v>280</v>
      </c>
      <c r="D26" s="113"/>
      <c r="E26" s="130" t="s">
        <v>713</v>
      </c>
      <c r="F26" s="113" t="s">
        <v>32</v>
      </c>
      <c r="G26" s="142" t="s">
        <v>101</v>
      </c>
      <c r="H26" s="172">
        <v>0.009891975308641976</v>
      </c>
      <c r="I26" s="114">
        <v>0.009085648148148148</v>
      </c>
    </row>
    <row r="27" spans="1:9" ht="12.75">
      <c r="A27" s="117">
        <v>25</v>
      </c>
      <c r="B27" s="129" t="s">
        <v>247</v>
      </c>
      <c r="C27" s="116" t="s">
        <v>542</v>
      </c>
      <c r="D27" s="116" t="s">
        <v>543</v>
      </c>
      <c r="E27" s="135" t="s">
        <v>716</v>
      </c>
      <c r="F27" s="116" t="s">
        <v>484</v>
      </c>
      <c r="G27" s="141" t="s">
        <v>544</v>
      </c>
      <c r="H27" s="173">
        <v>0.009969135802469137</v>
      </c>
      <c r="I27" s="41">
        <v>0.009722222222222222</v>
      </c>
    </row>
    <row r="28" spans="1:9" ht="11.25">
      <c r="A28" s="117">
        <v>26</v>
      </c>
      <c r="B28" s="111">
        <v>12</v>
      </c>
      <c r="C28" s="112" t="s">
        <v>61</v>
      </c>
      <c r="D28" s="112" t="s">
        <v>62</v>
      </c>
      <c r="E28" s="131" t="s">
        <v>712</v>
      </c>
      <c r="F28" s="113" t="s">
        <v>64</v>
      </c>
      <c r="G28" s="142">
        <v>24</v>
      </c>
      <c r="H28" s="172">
        <v>0.010187114197530866</v>
      </c>
      <c r="I28" s="114">
        <v>0.00986111111111111</v>
      </c>
    </row>
    <row r="29" spans="1:9" ht="12.75">
      <c r="A29" s="117">
        <v>27</v>
      </c>
      <c r="B29" s="132" t="s">
        <v>239</v>
      </c>
      <c r="C29" s="112" t="s">
        <v>549</v>
      </c>
      <c r="D29" s="112" t="s">
        <v>550</v>
      </c>
      <c r="E29" s="135" t="s">
        <v>716</v>
      </c>
      <c r="F29" s="113" t="s">
        <v>552</v>
      </c>
      <c r="G29" s="142" t="s">
        <v>553</v>
      </c>
      <c r="H29" s="173">
        <v>0.010192901234567902</v>
      </c>
      <c r="I29" s="41">
        <v>0.010150462962962964</v>
      </c>
    </row>
    <row r="30" spans="1:9" ht="12.75">
      <c r="A30" s="117">
        <v>28</v>
      </c>
      <c r="B30" s="129" t="s">
        <v>209</v>
      </c>
      <c r="C30" s="116" t="s">
        <v>559</v>
      </c>
      <c r="D30" s="116" t="s">
        <v>560</v>
      </c>
      <c r="E30" s="135" t="s">
        <v>716</v>
      </c>
      <c r="F30" s="116" t="s">
        <v>552</v>
      </c>
      <c r="G30" s="141" t="s">
        <v>561</v>
      </c>
      <c r="H30" s="173">
        <v>0.010320216049382717</v>
      </c>
      <c r="I30" s="41">
        <v>0.010231481481481482</v>
      </c>
    </row>
    <row r="31" spans="1:9" ht="11.25">
      <c r="A31" s="117">
        <v>29</v>
      </c>
      <c r="B31" s="111" t="s">
        <v>178</v>
      </c>
      <c r="C31" s="112" t="s">
        <v>322</v>
      </c>
      <c r="D31" s="112" t="s">
        <v>323</v>
      </c>
      <c r="E31" s="133" t="s">
        <v>714</v>
      </c>
      <c r="F31" s="113" t="s">
        <v>32</v>
      </c>
      <c r="G31" s="142" t="s">
        <v>325</v>
      </c>
      <c r="H31" s="172">
        <v>0.010798611111111111</v>
      </c>
      <c r="I31" s="114">
        <v>0.00951388888888889</v>
      </c>
    </row>
    <row r="32" spans="1:9" ht="11.25">
      <c r="A32" s="117">
        <v>30</v>
      </c>
      <c r="B32" s="111" t="s">
        <v>472</v>
      </c>
      <c r="C32" s="113" t="s">
        <v>474</v>
      </c>
      <c r="D32" s="113"/>
      <c r="E32" s="134" t="s">
        <v>715</v>
      </c>
      <c r="F32" s="113" t="s">
        <v>475</v>
      </c>
      <c r="G32" s="142" t="s">
        <v>71</v>
      </c>
      <c r="H32" s="172">
        <v>0.010821759259259258</v>
      </c>
      <c r="I32" s="114">
        <v>0.010717592592592593</v>
      </c>
    </row>
    <row r="33" spans="1:9" ht="11.25">
      <c r="A33" s="117">
        <v>31</v>
      </c>
      <c r="B33" s="115" t="s">
        <v>178</v>
      </c>
      <c r="C33" s="112" t="s">
        <v>482</v>
      </c>
      <c r="D33" s="112" t="s">
        <v>483</v>
      </c>
      <c r="E33" s="134" t="s">
        <v>715</v>
      </c>
      <c r="F33" s="116" t="s">
        <v>484</v>
      </c>
      <c r="G33" s="141" t="s">
        <v>453</v>
      </c>
      <c r="H33" s="172">
        <v>0.010850694444444446</v>
      </c>
      <c r="I33" s="114">
        <v>0.01076388888888889</v>
      </c>
    </row>
    <row r="34" spans="1:9" ht="11.25">
      <c r="A34" s="117">
        <v>32</v>
      </c>
      <c r="B34" s="115">
        <v>13</v>
      </c>
      <c r="C34" s="112" t="s">
        <v>66</v>
      </c>
      <c r="D34" s="112" t="s">
        <v>67</v>
      </c>
      <c r="E34" s="131" t="s">
        <v>712</v>
      </c>
      <c r="F34" s="116" t="s">
        <v>40</v>
      </c>
      <c r="G34" s="141">
        <v>25</v>
      </c>
      <c r="H34" s="172">
        <v>0.011013888888888887</v>
      </c>
      <c r="I34" s="114">
        <v>0.010752314814814814</v>
      </c>
    </row>
    <row r="35" spans="1:9" ht="11.25">
      <c r="A35" s="117">
        <v>33</v>
      </c>
      <c r="B35" s="111" t="s">
        <v>71</v>
      </c>
      <c r="C35" s="112" t="s">
        <v>73</v>
      </c>
      <c r="D35" s="112" t="s">
        <v>74</v>
      </c>
      <c r="E35" s="131" t="s">
        <v>712</v>
      </c>
      <c r="F35" s="113" t="s">
        <v>75</v>
      </c>
      <c r="G35" s="142" t="s">
        <v>76</v>
      </c>
      <c r="H35" s="172">
        <v>0.011173611111111112</v>
      </c>
      <c r="I35" s="114">
        <v>0.010833333333333334</v>
      </c>
    </row>
    <row r="36" spans="1:9" ht="12.75">
      <c r="A36" s="117">
        <v>34</v>
      </c>
      <c r="B36" s="111" t="s">
        <v>178</v>
      </c>
      <c r="C36" s="113" t="s">
        <v>569</v>
      </c>
      <c r="D36" s="113" t="s">
        <v>570</v>
      </c>
      <c r="E36" s="135" t="s">
        <v>716</v>
      </c>
      <c r="F36" s="113" t="s">
        <v>572</v>
      </c>
      <c r="G36" s="142" t="s">
        <v>561</v>
      </c>
      <c r="H36" s="173">
        <v>0.011184413580246915</v>
      </c>
      <c r="I36" s="41">
        <v>0.011122685185185185</v>
      </c>
    </row>
    <row r="37" spans="1:9" ht="12.75">
      <c r="A37" s="117">
        <v>35</v>
      </c>
      <c r="B37" s="115" t="s">
        <v>78</v>
      </c>
      <c r="C37" s="112" t="s">
        <v>580</v>
      </c>
      <c r="D37" s="112" t="s">
        <v>581</v>
      </c>
      <c r="E37" s="135" t="s">
        <v>716</v>
      </c>
      <c r="F37" s="116" t="s">
        <v>86</v>
      </c>
      <c r="G37" s="141" t="s">
        <v>553</v>
      </c>
      <c r="H37" s="173">
        <v>0.011242283950617285</v>
      </c>
      <c r="I37" s="41">
        <v>0.011226851851851854</v>
      </c>
    </row>
    <row r="38" spans="1:9" ht="11.25">
      <c r="A38" s="117">
        <v>36</v>
      </c>
      <c r="B38" s="115" t="s">
        <v>78</v>
      </c>
      <c r="C38" s="116" t="s">
        <v>335</v>
      </c>
      <c r="D38" s="116"/>
      <c r="E38" s="133" t="s">
        <v>714</v>
      </c>
      <c r="F38" s="116" t="s">
        <v>336</v>
      </c>
      <c r="G38" s="141" t="s">
        <v>325</v>
      </c>
      <c r="H38" s="172">
        <v>0.011276041666666667</v>
      </c>
      <c r="I38" s="114">
        <v>0.011180555555555556</v>
      </c>
    </row>
    <row r="39" spans="1:9" ht="11.25">
      <c r="A39" s="117">
        <v>37</v>
      </c>
      <c r="B39" s="115" t="s">
        <v>81</v>
      </c>
      <c r="C39" s="112" t="s">
        <v>83</v>
      </c>
      <c r="D39" s="112" t="s">
        <v>84</v>
      </c>
      <c r="E39" s="131" t="s">
        <v>712</v>
      </c>
      <c r="F39" s="116" t="s">
        <v>86</v>
      </c>
      <c r="G39" s="141" t="s">
        <v>87</v>
      </c>
      <c r="H39" s="172">
        <v>0.011298611111111112</v>
      </c>
      <c r="I39" s="114">
        <v>0.010949074074074075</v>
      </c>
    </row>
    <row r="40" spans="1:9" ht="11.25">
      <c r="A40" s="117">
        <v>38</v>
      </c>
      <c r="B40" s="111" t="s">
        <v>92</v>
      </c>
      <c r="C40" s="112" t="s">
        <v>94</v>
      </c>
      <c r="D40" s="112" t="s">
        <v>95</v>
      </c>
      <c r="E40" s="131" t="s">
        <v>712</v>
      </c>
      <c r="F40" s="113" t="s">
        <v>86</v>
      </c>
      <c r="G40" s="142" t="s">
        <v>96</v>
      </c>
      <c r="H40" s="172">
        <v>0.011307870370370371</v>
      </c>
      <c r="I40" s="114">
        <v>0.010659722222222221</v>
      </c>
    </row>
    <row r="41" spans="1:9" ht="11.25">
      <c r="A41" s="117">
        <v>39</v>
      </c>
      <c r="B41" s="115" t="s">
        <v>101</v>
      </c>
      <c r="C41" s="112" t="s">
        <v>103</v>
      </c>
      <c r="D41" s="112" t="s">
        <v>104</v>
      </c>
      <c r="E41" s="131" t="s">
        <v>712</v>
      </c>
      <c r="F41" s="116" t="s">
        <v>32</v>
      </c>
      <c r="G41" s="141" t="s">
        <v>105</v>
      </c>
      <c r="H41" s="172">
        <v>0.011386574074074073</v>
      </c>
      <c r="I41" s="114">
        <v>0.01125</v>
      </c>
    </row>
    <row r="42" spans="1:9" ht="11.25">
      <c r="A42" s="117">
        <v>40</v>
      </c>
      <c r="B42" s="111" t="s">
        <v>109</v>
      </c>
      <c r="C42" s="112" t="s">
        <v>111</v>
      </c>
      <c r="D42" s="112" t="s">
        <v>112</v>
      </c>
      <c r="E42" s="131" t="s">
        <v>712</v>
      </c>
      <c r="F42" s="113" t="s">
        <v>32</v>
      </c>
      <c r="G42" s="142" t="s">
        <v>105</v>
      </c>
      <c r="H42" s="172">
        <v>0.011400462962962965</v>
      </c>
      <c r="I42" s="114">
        <v>0.01082175925925926</v>
      </c>
    </row>
    <row r="43" spans="1:9" ht="11.25">
      <c r="A43" s="117">
        <v>41</v>
      </c>
      <c r="B43" s="111" t="s">
        <v>255</v>
      </c>
      <c r="C43" s="112" t="s">
        <v>343</v>
      </c>
      <c r="D43" s="112" t="s">
        <v>344</v>
      </c>
      <c r="E43" s="133" t="s">
        <v>714</v>
      </c>
      <c r="F43" s="113" t="s">
        <v>146</v>
      </c>
      <c r="G43" s="142" t="s">
        <v>325</v>
      </c>
      <c r="H43" s="172">
        <v>0.011449652777777779</v>
      </c>
      <c r="I43" s="114">
        <v>0.011122685185185185</v>
      </c>
    </row>
    <row r="44" spans="1:9" ht="11.25">
      <c r="A44" s="117">
        <v>42</v>
      </c>
      <c r="B44" s="115" t="s">
        <v>349</v>
      </c>
      <c r="C44" s="112" t="s">
        <v>351</v>
      </c>
      <c r="D44" s="112" t="s">
        <v>352</v>
      </c>
      <c r="E44" s="133" t="s">
        <v>714</v>
      </c>
      <c r="F44" s="116" t="s">
        <v>354</v>
      </c>
      <c r="G44" s="141" t="s">
        <v>355</v>
      </c>
      <c r="H44" s="172">
        <v>0.011455439814814814</v>
      </c>
      <c r="I44" s="114">
        <v>0.01136574074074074</v>
      </c>
    </row>
    <row r="45" spans="1:9" ht="11.25">
      <c r="A45" s="117">
        <v>43</v>
      </c>
      <c r="B45" s="115" t="s">
        <v>117</v>
      </c>
      <c r="C45" s="112" t="s">
        <v>119</v>
      </c>
      <c r="D45" s="112" t="s">
        <v>120</v>
      </c>
      <c r="E45" s="131" t="s">
        <v>712</v>
      </c>
      <c r="F45" s="116" t="s">
        <v>32</v>
      </c>
      <c r="G45" s="141" t="s">
        <v>105</v>
      </c>
      <c r="H45" s="172">
        <v>0.011560185185185184</v>
      </c>
      <c r="I45" s="114">
        <v>0.011203703703703704</v>
      </c>
    </row>
    <row r="46" spans="1:9" ht="11.25">
      <c r="A46" s="117">
        <v>44</v>
      </c>
      <c r="B46" s="111" t="s">
        <v>124</v>
      </c>
      <c r="C46" s="112" t="s">
        <v>126</v>
      </c>
      <c r="D46" s="112" t="s">
        <v>127</v>
      </c>
      <c r="E46" s="131" t="s">
        <v>712</v>
      </c>
      <c r="F46" s="113" t="s">
        <v>129</v>
      </c>
      <c r="G46" s="142" t="s">
        <v>130</v>
      </c>
      <c r="H46" s="172">
        <v>0.011643518518518518</v>
      </c>
      <c r="I46" s="114">
        <v>0.011099537037037038</v>
      </c>
    </row>
    <row r="47" spans="1:9" ht="11.25">
      <c r="A47" s="117">
        <v>45</v>
      </c>
      <c r="B47" s="115" t="s">
        <v>135</v>
      </c>
      <c r="C47" s="112" t="s">
        <v>137</v>
      </c>
      <c r="D47" s="112" t="s">
        <v>138</v>
      </c>
      <c r="E47" s="131" t="s">
        <v>712</v>
      </c>
      <c r="F47" s="116" t="s">
        <v>32</v>
      </c>
      <c r="G47" s="141" t="s">
        <v>76</v>
      </c>
      <c r="H47" s="172">
        <v>0.011761574074074074</v>
      </c>
      <c r="I47" s="114">
        <v>0.011516203703703702</v>
      </c>
    </row>
    <row r="48" spans="1:9" ht="11.25">
      <c r="A48" s="117">
        <v>46</v>
      </c>
      <c r="B48" s="111" t="s">
        <v>360</v>
      </c>
      <c r="C48" s="112" t="s">
        <v>362</v>
      </c>
      <c r="D48" s="112" t="s">
        <v>363</v>
      </c>
      <c r="E48" s="133" t="s">
        <v>714</v>
      </c>
      <c r="F48" s="113" t="s">
        <v>354</v>
      </c>
      <c r="G48" s="142" t="s">
        <v>314</v>
      </c>
      <c r="H48" s="172">
        <v>0.011791087962962965</v>
      </c>
      <c r="I48" s="114">
        <v>0.011388888888888888</v>
      </c>
    </row>
    <row r="49" spans="1:9" ht="11.25">
      <c r="A49" s="117">
        <v>47</v>
      </c>
      <c r="B49" s="111" t="s">
        <v>87</v>
      </c>
      <c r="C49" s="112" t="s">
        <v>144</v>
      </c>
      <c r="D49" s="112" t="s">
        <v>145</v>
      </c>
      <c r="E49" s="131" t="s">
        <v>712</v>
      </c>
      <c r="F49" s="113" t="s">
        <v>146</v>
      </c>
      <c r="G49" s="142" t="s">
        <v>130</v>
      </c>
      <c r="H49" s="172">
        <v>0.011900462962962963</v>
      </c>
      <c r="I49" s="114">
        <v>0.011168981481481481</v>
      </c>
    </row>
    <row r="50" spans="1:9" ht="11.25">
      <c r="A50" s="117">
        <v>48</v>
      </c>
      <c r="B50" s="115" t="s">
        <v>370</v>
      </c>
      <c r="C50" s="112" t="s">
        <v>372</v>
      </c>
      <c r="D50" s="112" t="s">
        <v>373</v>
      </c>
      <c r="E50" s="133" t="s">
        <v>714</v>
      </c>
      <c r="F50" s="116" t="s">
        <v>86</v>
      </c>
      <c r="G50" s="141" t="s">
        <v>299</v>
      </c>
      <c r="H50" s="172">
        <v>0.011912615740740741</v>
      </c>
      <c r="I50" s="114">
        <v>0.011504629629629629</v>
      </c>
    </row>
    <row r="51" spans="1:9" ht="11.25">
      <c r="A51" s="117">
        <v>49</v>
      </c>
      <c r="B51" s="115" t="s">
        <v>151</v>
      </c>
      <c r="C51" s="112" t="s">
        <v>153</v>
      </c>
      <c r="D51" s="112" t="s">
        <v>154</v>
      </c>
      <c r="E51" s="131" t="s">
        <v>712</v>
      </c>
      <c r="F51" s="116" t="s">
        <v>32</v>
      </c>
      <c r="G51" s="141" t="s">
        <v>96</v>
      </c>
      <c r="H51" s="172">
        <v>0.012030092592592594</v>
      </c>
      <c r="I51" s="114">
        <v>0.011712962962962965</v>
      </c>
    </row>
    <row r="52" spans="1:9" ht="11.25">
      <c r="A52" s="117">
        <v>50</v>
      </c>
      <c r="B52" s="111" t="s">
        <v>381</v>
      </c>
      <c r="C52" s="112" t="s">
        <v>383</v>
      </c>
      <c r="D52" s="112" t="s">
        <v>384</v>
      </c>
      <c r="E52" s="133" t="s">
        <v>714</v>
      </c>
      <c r="F52" s="113" t="s">
        <v>86</v>
      </c>
      <c r="G52" s="142" t="s">
        <v>325</v>
      </c>
      <c r="H52" s="172">
        <v>0.012074652777777778</v>
      </c>
      <c r="I52" s="114">
        <v>0.011805555555555555</v>
      </c>
    </row>
    <row r="53" spans="1:9" ht="11.25">
      <c r="A53" s="117">
        <v>51</v>
      </c>
      <c r="B53" s="111" t="s">
        <v>160</v>
      </c>
      <c r="C53" s="112" t="s">
        <v>162</v>
      </c>
      <c r="D53" s="112" t="s">
        <v>163</v>
      </c>
      <c r="E53" s="131" t="s">
        <v>712</v>
      </c>
      <c r="F53" s="113" t="s">
        <v>32</v>
      </c>
      <c r="G53" s="142" t="s">
        <v>76</v>
      </c>
      <c r="H53" s="172">
        <v>0.012115740740740741</v>
      </c>
      <c r="I53" s="114">
        <v>0.011168981481481481</v>
      </c>
    </row>
    <row r="54" spans="1:9" ht="11.25">
      <c r="A54" s="117">
        <v>52</v>
      </c>
      <c r="B54" s="111" t="s">
        <v>78</v>
      </c>
      <c r="C54" s="112" t="s">
        <v>492</v>
      </c>
      <c r="D54" s="112" t="s">
        <v>493</v>
      </c>
      <c r="E54" s="134" t="s">
        <v>715</v>
      </c>
      <c r="F54" s="113" t="s">
        <v>86</v>
      </c>
      <c r="G54" s="142" t="s">
        <v>453</v>
      </c>
      <c r="H54" s="172">
        <v>0.01212962962962963</v>
      </c>
      <c r="I54" s="114">
        <v>0.011805555555555555</v>
      </c>
    </row>
    <row r="55" spans="1:9" ht="11.25">
      <c r="A55" s="117">
        <v>53</v>
      </c>
      <c r="B55" s="115" t="s">
        <v>255</v>
      </c>
      <c r="C55" s="116" t="s">
        <v>500</v>
      </c>
      <c r="D55" s="116" t="s">
        <v>501</v>
      </c>
      <c r="E55" s="134" t="s">
        <v>715</v>
      </c>
      <c r="F55" s="116" t="s">
        <v>475</v>
      </c>
      <c r="G55" s="141" t="s">
        <v>465</v>
      </c>
      <c r="H55" s="172">
        <v>0.012291666666666666</v>
      </c>
      <c r="I55" s="114">
        <v>0.011388888888888888</v>
      </c>
    </row>
    <row r="56" spans="1:9" ht="11.25">
      <c r="A56" s="117">
        <v>54</v>
      </c>
      <c r="B56" s="115" t="s">
        <v>130</v>
      </c>
      <c r="C56" s="112" t="s">
        <v>169</v>
      </c>
      <c r="D56" s="112" t="s">
        <v>170</v>
      </c>
      <c r="E56" s="131" t="s">
        <v>712</v>
      </c>
      <c r="F56" s="116" t="s">
        <v>32</v>
      </c>
      <c r="G56" s="141" t="s">
        <v>87</v>
      </c>
      <c r="H56" s="172">
        <v>0.012303240740740741</v>
      </c>
      <c r="I56" s="114">
        <v>0.011620370370370371</v>
      </c>
    </row>
    <row r="57" spans="1:9" ht="11.25">
      <c r="A57" s="117">
        <v>55</v>
      </c>
      <c r="B57" s="115" t="s">
        <v>390</v>
      </c>
      <c r="C57" s="112" t="s">
        <v>392</v>
      </c>
      <c r="D57" s="112" t="s">
        <v>393</v>
      </c>
      <c r="E57" s="133" t="s">
        <v>714</v>
      </c>
      <c r="F57" s="116" t="s">
        <v>32</v>
      </c>
      <c r="G57" s="141" t="s">
        <v>325</v>
      </c>
      <c r="H57" s="172">
        <v>0.012407407407407407</v>
      </c>
      <c r="I57" s="114">
        <v>0.011851851851851851</v>
      </c>
    </row>
    <row r="58" spans="1:9" ht="11.25">
      <c r="A58" s="117">
        <v>56</v>
      </c>
      <c r="B58" s="111" t="s">
        <v>402</v>
      </c>
      <c r="C58" s="112" t="s">
        <v>404</v>
      </c>
      <c r="D58" s="112" t="s">
        <v>405</v>
      </c>
      <c r="E58" s="133" t="s">
        <v>714</v>
      </c>
      <c r="F58" s="113" t="s">
        <v>32</v>
      </c>
      <c r="G58" s="142" t="s">
        <v>299</v>
      </c>
      <c r="H58" s="172">
        <v>0.012679398148148148</v>
      </c>
      <c r="I58" s="114">
        <v>0.012199074074074072</v>
      </c>
    </row>
    <row r="59" spans="1:9" ht="11.25">
      <c r="A59" s="117">
        <v>57</v>
      </c>
      <c r="B59" s="115" t="s">
        <v>211</v>
      </c>
      <c r="C59" s="112" t="s">
        <v>213</v>
      </c>
      <c r="D59" s="112" t="s">
        <v>214</v>
      </c>
      <c r="E59" s="131" t="s">
        <v>712</v>
      </c>
      <c r="F59" s="116" t="s">
        <v>32</v>
      </c>
      <c r="G59" s="141" t="s">
        <v>105</v>
      </c>
      <c r="H59" s="172">
        <v>0.012774884259259258</v>
      </c>
      <c r="I59" s="114">
        <v>0.01247685185185185</v>
      </c>
    </row>
    <row r="60" spans="1:9" ht="12.75">
      <c r="A60" s="117">
        <v>58</v>
      </c>
      <c r="B60" s="111" t="s">
        <v>255</v>
      </c>
      <c r="C60" s="113" t="s">
        <v>585</v>
      </c>
      <c r="D60" s="113" t="s">
        <v>586</v>
      </c>
      <c r="E60" s="135" t="s">
        <v>716</v>
      </c>
      <c r="F60" s="113" t="s">
        <v>475</v>
      </c>
      <c r="G60" s="142" t="s">
        <v>587</v>
      </c>
      <c r="H60" s="173">
        <v>0.012808641975308642</v>
      </c>
      <c r="I60" s="41">
        <v>0.012349537037037039</v>
      </c>
    </row>
    <row r="61" spans="1:9" ht="11.25">
      <c r="A61" s="117">
        <v>59</v>
      </c>
      <c r="B61" s="111" t="s">
        <v>76</v>
      </c>
      <c r="C61" s="112" t="s">
        <v>175</v>
      </c>
      <c r="D61" s="112" t="s">
        <v>176</v>
      </c>
      <c r="E61" s="131" t="s">
        <v>712</v>
      </c>
      <c r="F61" s="113" t="s">
        <v>32</v>
      </c>
      <c r="G61" s="142" t="s">
        <v>130</v>
      </c>
      <c r="H61" s="172">
        <v>0.01291087962962963</v>
      </c>
      <c r="I61" s="114">
        <v>0.0125</v>
      </c>
    </row>
    <row r="62" spans="1:9" ht="11.25">
      <c r="A62" s="117">
        <v>60</v>
      </c>
      <c r="B62" s="115" t="s">
        <v>413</v>
      </c>
      <c r="C62" s="116" t="s">
        <v>415</v>
      </c>
      <c r="D62" s="116" t="s">
        <v>416</v>
      </c>
      <c r="E62" s="133" t="s">
        <v>714</v>
      </c>
      <c r="F62" s="116" t="s">
        <v>32</v>
      </c>
      <c r="G62" s="141" t="s">
        <v>299</v>
      </c>
      <c r="H62" s="172">
        <v>0.012934027777777777</v>
      </c>
      <c r="I62" s="114">
        <v>0.01244212962962963</v>
      </c>
    </row>
    <row r="63" spans="1:9" ht="11.25">
      <c r="A63" s="117">
        <v>61</v>
      </c>
      <c r="B63" s="115" t="s">
        <v>211</v>
      </c>
      <c r="C63" s="116" t="s">
        <v>246</v>
      </c>
      <c r="D63" s="116"/>
      <c r="E63" s="131" t="s">
        <v>712</v>
      </c>
      <c r="F63" s="116"/>
      <c r="G63" s="141" t="s">
        <v>76</v>
      </c>
      <c r="H63" s="172">
        <v>0.012951388888888887</v>
      </c>
      <c r="I63" s="114">
        <v>0.012951388888888887</v>
      </c>
    </row>
    <row r="64" spans="1:9" ht="11.25">
      <c r="A64" s="117">
        <v>62</v>
      </c>
      <c r="B64" s="111" t="s">
        <v>349</v>
      </c>
      <c r="C64" s="112" t="s">
        <v>507</v>
      </c>
      <c r="D64" s="112" t="s">
        <v>508</v>
      </c>
      <c r="E64" s="134" t="s">
        <v>715</v>
      </c>
      <c r="F64" s="113" t="s">
        <v>32</v>
      </c>
      <c r="G64" s="142" t="s">
        <v>509</v>
      </c>
      <c r="H64" s="172">
        <v>0.012982253086419754</v>
      </c>
      <c r="I64" s="114">
        <v>0.0125</v>
      </c>
    </row>
    <row r="65" spans="1:9" ht="11.25">
      <c r="A65" s="117">
        <v>63</v>
      </c>
      <c r="B65" s="115" t="s">
        <v>105</v>
      </c>
      <c r="C65" s="112" t="s">
        <v>181</v>
      </c>
      <c r="D65" s="112" t="s">
        <v>182</v>
      </c>
      <c r="E65" s="131" t="s">
        <v>712</v>
      </c>
      <c r="F65" s="116" t="s">
        <v>184</v>
      </c>
      <c r="G65" s="141" t="s">
        <v>185</v>
      </c>
      <c r="H65" s="172">
        <v>0.013530092592592592</v>
      </c>
      <c r="I65" s="114">
        <v>0.013032407407407407</v>
      </c>
    </row>
    <row r="66" spans="1:9" ht="11.25">
      <c r="A66" s="117">
        <v>64</v>
      </c>
      <c r="B66" s="115" t="s">
        <v>211</v>
      </c>
      <c r="C66" s="116" t="s">
        <v>237</v>
      </c>
      <c r="D66" s="116"/>
      <c r="E66" s="131" t="s">
        <v>712</v>
      </c>
      <c r="F66" s="116" t="s">
        <v>238</v>
      </c>
      <c r="G66" s="141" t="s">
        <v>130</v>
      </c>
      <c r="H66" s="172">
        <v>0.013703703703703704</v>
      </c>
      <c r="I66" s="114">
        <v>0.009432870370370371</v>
      </c>
    </row>
    <row r="67" spans="1:9" ht="11.25">
      <c r="A67" s="117">
        <v>65</v>
      </c>
      <c r="B67" s="111" t="s">
        <v>71</v>
      </c>
      <c r="C67" s="112" t="s">
        <v>424</v>
      </c>
      <c r="D67" s="112" t="s">
        <v>425</v>
      </c>
      <c r="E67" s="133" t="s">
        <v>714</v>
      </c>
      <c r="F67" s="113" t="s">
        <v>32</v>
      </c>
      <c r="G67" s="142" t="s">
        <v>299</v>
      </c>
      <c r="H67" s="172">
        <v>0.01386284722222222</v>
      </c>
      <c r="I67" s="114">
        <v>0.009988425925925927</v>
      </c>
    </row>
    <row r="68" spans="1:9" ht="11.25">
      <c r="A68" s="117">
        <v>66</v>
      </c>
      <c r="B68" s="115" t="s">
        <v>360</v>
      </c>
      <c r="C68" s="116" t="s">
        <v>515</v>
      </c>
      <c r="D68" s="116" t="s">
        <v>516</v>
      </c>
      <c r="E68" s="134" t="s">
        <v>715</v>
      </c>
      <c r="F68" s="116" t="s">
        <v>464</v>
      </c>
      <c r="G68" s="141" t="s">
        <v>518</v>
      </c>
      <c r="H68" s="172">
        <v>0.014135802469135803</v>
      </c>
      <c r="I68" s="114">
        <v>0.013229166666666667</v>
      </c>
    </row>
    <row r="69" spans="1:9" ht="11.25">
      <c r="A69" s="117">
        <v>67</v>
      </c>
      <c r="B69" s="111" t="s">
        <v>211</v>
      </c>
      <c r="C69" s="112" t="s">
        <v>242</v>
      </c>
      <c r="D69" s="112"/>
      <c r="E69" s="131" t="s">
        <v>712</v>
      </c>
      <c r="F69" s="113" t="s">
        <v>32</v>
      </c>
      <c r="G69" s="142" t="s">
        <v>185</v>
      </c>
      <c r="H69" s="172">
        <v>0.014282407407407407</v>
      </c>
      <c r="I69" s="114">
        <v>0.013877314814814815</v>
      </c>
    </row>
    <row r="70" spans="1:9" ht="11.25">
      <c r="A70" s="117">
        <v>68</v>
      </c>
      <c r="B70" s="111" t="s">
        <v>185</v>
      </c>
      <c r="C70" s="112" t="s">
        <v>190</v>
      </c>
      <c r="D70" s="112" t="s">
        <v>191</v>
      </c>
      <c r="E70" s="131" t="s">
        <v>712</v>
      </c>
      <c r="F70" s="113" t="s">
        <v>32</v>
      </c>
      <c r="G70" s="142" t="s">
        <v>185</v>
      </c>
      <c r="H70" s="172">
        <v>0.014713541666666666</v>
      </c>
      <c r="I70" s="114">
        <v>0.013611111111111114</v>
      </c>
    </row>
    <row r="71" spans="1:9" ht="11.25">
      <c r="A71" s="117">
        <v>69</v>
      </c>
      <c r="B71" s="115" t="s">
        <v>96</v>
      </c>
      <c r="C71" s="112" t="s">
        <v>198</v>
      </c>
      <c r="D71" s="112" t="s">
        <v>199</v>
      </c>
      <c r="E71" s="131" t="s">
        <v>712</v>
      </c>
      <c r="F71" s="116" t="s">
        <v>32</v>
      </c>
      <c r="G71" s="141" t="s">
        <v>151</v>
      </c>
      <c r="H71" s="172">
        <v>0.015260416666666665</v>
      </c>
      <c r="I71" s="114">
        <v>0.0140625</v>
      </c>
    </row>
    <row r="72" spans="1:9" ht="11.25">
      <c r="A72" s="117">
        <v>70</v>
      </c>
      <c r="B72" s="111" t="s">
        <v>211</v>
      </c>
      <c r="C72" s="112" t="s">
        <v>229</v>
      </c>
      <c r="D72" s="112" t="s">
        <v>230</v>
      </c>
      <c r="E72" s="131" t="s">
        <v>712</v>
      </c>
      <c r="F72" s="113" t="s">
        <v>32</v>
      </c>
      <c r="G72" s="142" t="s">
        <v>87</v>
      </c>
      <c r="H72" s="172">
        <v>0.015416666666666667</v>
      </c>
      <c r="I72" s="114">
        <v>0.014386574074074072</v>
      </c>
    </row>
    <row r="73" spans="1:9" ht="12.75">
      <c r="A73" s="117">
        <v>71</v>
      </c>
      <c r="B73" s="115" t="s">
        <v>349</v>
      </c>
      <c r="C73" s="116" t="s">
        <v>594</v>
      </c>
      <c r="D73" s="116" t="s">
        <v>595</v>
      </c>
      <c r="E73" s="135" t="s">
        <v>716</v>
      </c>
      <c r="F73" s="116" t="s">
        <v>552</v>
      </c>
      <c r="G73" s="141" t="s">
        <v>596</v>
      </c>
      <c r="H73" s="173">
        <v>0.015613425925925926</v>
      </c>
      <c r="I73" s="41">
        <v>0.014490740740740742</v>
      </c>
    </row>
    <row r="74" spans="1:9" ht="11.25">
      <c r="A74" s="117">
        <v>72</v>
      </c>
      <c r="B74" s="111" t="s">
        <v>370</v>
      </c>
      <c r="C74" s="112" t="s">
        <v>525</v>
      </c>
      <c r="D74" s="112" t="s">
        <v>526</v>
      </c>
      <c r="E74" s="134" t="s">
        <v>715</v>
      </c>
      <c r="F74" s="113" t="s">
        <v>238</v>
      </c>
      <c r="G74" s="142" t="s">
        <v>528</v>
      </c>
      <c r="H74" s="172">
        <v>0.0173804012345679</v>
      </c>
      <c r="I74" s="114">
        <v>0.016863425925925928</v>
      </c>
    </row>
    <row r="75" spans="1:9" ht="11.25">
      <c r="A75" s="117">
        <v>73</v>
      </c>
      <c r="B75" s="115" t="s">
        <v>211</v>
      </c>
      <c r="C75" s="116" t="s">
        <v>433</v>
      </c>
      <c r="D75" s="116" t="s">
        <v>434</v>
      </c>
      <c r="E75" s="133" t="s">
        <v>714</v>
      </c>
      <c r="F75" s="116" t="s">
        <v>238</v>
      </c>
      <c r="G75" s="141" t="s">
        <v>299</v>
      </c>
      <c r="H75" s="172">
        <v>0.01818287037037037</v>
      </c>
      <c r="I75" s="114">
        <v>0.017893518518518517</v>
      </c>
    </row>
    <row r="76" spans="1:9" ht="11.25">
      <c r="A76" s="117">
        <v>74</v>
      </c>
      <c r="B76" s="111" t="s">
        <v>204</v>
      </c>
      <c r="C76" s="112" t="s">
        <v>206</v>
      </c>
      <c r="D76" s="112" t="s">
        <v>207</v>
      </c>
      <c r="E76" s="131" t="s">
        <v>712</v>
      </c>
      <c r="F76" s="113" t="s">
        <v>32</v>
      </c>
      <c r="G76" s="142" t="s">
        <v>135</v>
      </c>
      <c r="H76" s="172">
        <v>0.019232253086419755</v>
      </c>
      <c r="I76" s="114">
        <v>0.010243055555555556</v>
      </c>
    </row>
    <row r="77" spans="1:9" ht="12" thickBot="1">
      <c r="A77" s="118">
        <v>75</v>
      </c>
      <c r="B77" s="119" t="s">
        <v>211</v>
      </c>
      <c r="C77" s="123" t="s">
        <v>535</v>
      </c>
      <c r="D77" s="123" t="s">
        <v>536</v>
      </c>
      <c r="E77" s="136" t="s">
        <v>715</v>
      </c>
      <c r="F77" s="120" t="s">
        <v>484</v>
      </c>
      <c r="G77" s="143" t="s">
        <v>518</v>
      </c>
      <c r="H77" s="174"/>
      <c r="I77" s="107"/>
    </row>
    <row r="78" spans="1:2" ht="11.25">
      <c r="A78" s="122"/>
      <c r="B78" s="122"/>
    </row>
  </sheetData>
  <mergeCells count="9">
    <mergeCell ref="I1:I2"/>
    <mergeCell ref="E1:E2"/>
    <mergeCell ref="F1:F2"/>
    <mergeCell ref="G1:G2"/>
    <mergeCell ref="H1:H2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2"/>
  <sheetViews>
    <sheetView zoomScale="85" zoomScaleNormal="85" workbookViewId="0" topLeftCell="A1">
      <selection activeCell="A1" sqref="A1:O1"/>
    </sheetView>
  </sheetViews>
  <sheetFormatPr defaultColWidth="9.00390625" defaultRowHeight="12.75"/>
  <cols>
    <col min="1" max="1" width="8.125" style="106" customWidth="1"/>
    <col min="2" max="2" width="9.375" style="106" customWidth="1"/>
    <col min="3" max="3" width="22.75390625" style="106" bestFit="1" customWidth="1"/>
    <col min="4" max="4" width="14.625" style="106" bestFit="1" customWidth="1"/>
    <col min="5" max="5" width="15.25390625" style="125" bestFit="1" customWidth="1"/>
    <col min="6" max="6" width="15.375" style="106" bestFit="1" customWidth="1"/>
    <col min="7" max="7" width="8.125" style="106" customWidth="1"/>
    <col min="8" max="8" width="7.25390625" style="106" bestFit="1" customWidth="1"/>
    <col min="9" max="9" width="8.00390625" style="106" bestFit="1" customWidth="1"/>
    <col min="10" max="10" width="7.25390625" style="106" customWidth="1"/>
    <col min="11" max="13" width="6.375" style="106" bestFit="1" customWidth="1"/>
    <col min="14" max="14" width="8.00390625" style="106" bestFit="1" customWidth="1"/>
    <col min="15" max="15" width="8.75390625" style="106" bestFit="1" customWidth="1"/>
    <col min="16" max="18" width="10.25390625" style="106" bestFit="1" customWidth="1"/>
    <col min="19" max="117" width="7.875" style="106" customWidth="1"/>
    <col min="118" max="16384" width="28.00390625" style="106" customWidth="1"/>
  </cols>
  <sheetData>
    <row r="1" spans="1:15" ht="15" thickBot="1">
      <c r="A1" s="251" t="s">
        <v>720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15" ht="11.25">
      <c r="A2" s="237" t="s">
        <v>3</v>
      </c>
      <c r="B2" s="239" t="s">
        <v>717</v>
      </c>
      <c r="C2" s="241" t="s">
        <v>5</v>
      </c>
      <c r="D2" s="241" t="s">
        <v>6</v>
      </c>
      <c r="E2" s="241" t="s">
        <v>711</v>
      </c>
      <c r="F2" s="241" t="s">
        <v>8</v>
      </c>
      <c r="G2" s="247" t="s">
        <v>9</v>
      </c>
      <c r="H2" s="249" t="s">
        <v>11</v>
      </c>
      <c r="I2" s="241" t="s">
        <v>12</v>
      </c>
      <c r="J2" s="254" t="s">
        <v>718</v>
      </c>
      <c r="K2" s="252" t="s">
        <v>14</v>
      </c>
      <c r="L2" s="241" t="s">
        <v>15</v>
      </c>
      <c r="M2" s="247" t="s">
        <v>16</v>
      </c>
      <c r="N2" s="249" t="s">
        <v>20</v>
      </c>
      <c r="O2" s="245" t="s">
        <v>21</v>
      </c>
    </row>
    <row r="3" spans="1:15" ht="12" thickBot="1">
      <c r="A3" s="238"/>
      <c r="B3" s="240"/>
      <c r="C3" s="242"/>
      <c r="D3" s="242"/>
      <c r="E3" s="242"/>
      <c r="F3" s="242"/>
      <c r="G3" s="248"/>
      <c r="H3" s="250"/>
      <c r="I3" s="242"/>
      <c r="J3" s="255"/>
      <c r="K3" s="253"/>
      <c r="L3" s="242"/>
      <c r="M3" s="248"/>
      <c r="N3" s="250"/>
      <c r="O3" s="246"/>
    </row>
    <row r="4" spans="1:15" ht="12">
      <c r="A4" s="126">
        <v>1</v>
      </c>
      <c r="B4" s="138" t="s">
        <v>247</v>
      </c>
      <c r="C4" s="108" t="s">
        <v>252</v>
      </c>
      <c r="D4" s="108" t="s">
        <v>253</v>
      </c>
      <c r="E4" s="139" t="s">
        <v>713</v>
      </c>
      <c r="F4" s="109" t="s">
        <v>32</v>
      </c>
      <c r="G4" s="140" t="s">
        <v>135</v>
      </c>
      <c r="H4" s="160">
        <v>3</v>
      </c>
      <c r="I4" s="153">
        <f aca="true" t="shared" si="0" ref="I4:I35">SUM(K4:M4)</f>
        <v>0.025659722222222223</v>
      </c>
      <c r="J4" s="161"/>
      <c r="K4" s="146">
        <v>0.008842592592592591</v>
      </c>
      <c r="L4" s="147">
        <v>0.008368055555555556</v>
      </c>
      <c r="M4" s="166">
        <v>0.008449074074074074</v>
      </c>
      <c r="N4" s="144">
        <f aca="true" t="shared" si="1" ref="N4:N35">MIN(K4:M4)</f>
        <v>0.008368055555555556</v>
      </c>
      <c r="O4" s="110">
        <f aca="true" t="shared" si="2" ref="O4:O35">AVERAGE(K4:M4)</f>
        <v>0.008553240740740741</v>
      </c>
    </row>
    <row r="5" spans="1:15" ht="12">
      <c r="A5" s="117">
        <v>2</v>
      </c>
      <c r="B5" s="129">
        <v>1</v>
      </c>
      <c r="C5" s="112" t="s">
        <v>24</v>
      </c>
      <c r="D5" s="112" t="s">
        <v>25</v>
      </c>
      <c r="E5" s="131" t="s">
        <v>712</v>
      </c>
      <c r="F5" s="116" t="s">
        <v>27</v>
      </c>
      <c r="G5" s="141">
        <v>29</v>
      </c>
      <c r="H5" s="162">
        <v>3</v>
      </c>
      <c r="I5" s="154">
        <f t="shared" si="0"/>
        <v>0.025798611111111105</v>
      </c>
      <c r="J5" s="163">
        <f>I5-$I$4</f>
        <v>0.00013888888888888284</v>
      </c>
      <c r="K5" s="148">
        <v>0.008831018518518518</v>
      </c>
      <c r="L5" s="149">
        <v>0.008472222222222221</v>
      </c>
      <c r="M5" s="167">
        <v>0.00849537037037037</v>
      </c>
      <c r="N5" s="145">
        <f t="shared" si="1"/>
        <v>0.008472222222222221</v>
      </c>
      <c r="O5" s="114">
        <f t="shared" si="2"/>
        <v>0.008599537037037036</v>
      </c>
    </row>
    <row r="6" spans="1:15" ht="12">
      <c r="A6" s="117">
        <v>3</v>
      </c>
      <c r="B6" s="111" t="s">
        <v>211</v>
      </c>
      <c r="C6" s="112" t="s">
        <v>218</v>
      </c>
      <c r="D6" s="112" t="s">
        <v>219</v>
      </c>
      <c r="E6" s="131" t="s">
        <v>712</v>
      </c>
      <c r="F6" s="113" t="s">
        <v>32</v>
      </c>
      <c r="G6" s="142" t="s">
        <v>96</v>
      </c>
      <c r="H6" s="162">
        <v>3</v>
      </c>
      <c r="I6" s="154">
        <f t="shared" si="0"/>
        <v>0.026041666666666668</v>
      </c>
      <c r="J6" s="163">
        <f aca="true" t="shared" si="3" ref="J6:J69">I6-$I$4</f>
        <v>0.00038194444444444517</v>
      </c>
      <c r="K6" s="148">
        <v>0.008831018518518518</v>
      </c>
      <c r="L6" s="149">
        <v>0.008530092592592593</v>
      </c>
      <c r="M6" s="167">
        <v>0.008680555555555556</v>
      </c>
      <c r="N6" s="145">
        <f t="shared" si="1"/>
        <v>0.008530092592592593</v>
      </c>
      <c r="O6" s="114">
        <f t="shared" si="2"/>
        <v>0.008680555555555556</v>
      </c>
    </row>
    <row r="7" spans="1:15" ht="12">
      <c r="A7" s="117">
        <v>4</v>
      </c>
      <c r="B7" s="129" t="s">
        <v>247</v>
      </c>
      <c r="C7" s="116" t="s">
        <v>296</v>
      </c>
      <c r="D7" s="116" t="s">
        <v>297</v>
      </c>
      <c r="E7" s="133" t="s">
        <v>714</v>
      </c>
      <c r="F7" s="116" t="s">
        <v>45</v>
      </c>
      <c r="G7" s="141" t="s">
        <v>299</v>
      </c>
      <c r="H7" s="162">
        <v>3</v>
      </c>
      <c r="I7" s="154">
        <f t="shared" si="0"/>
        <v>0.026087962962962966</v>
      </c>
      <c r="J7" s="163">
        <f t="shared" si="3"/>
        <v>0.0004282407407407429</v>
      </c>
      <c r="K7" s="150">
        <v>0.008761574074074074</v>
      </c>
      <c r="L7" s="151">
        <v>0.008611111111111111</v>
      </c>
      <c r="M7" s="168">
        <v>0.008715277777777778</v>
      </c>
      <c r="N7" s="145">
        <f t="shared" si="1"/>
        <v>0.008611111111111111</v>
      </c>
      <c r="O7" s="114">
        <f t="shared" si="2"/>
        <v>0.008695987654320989</v>
      </c>
    </row>
    <row r="8" spans="1:15" ht="12">
      <c r="A8" s="117">
        <v>5</v>
      </c>
      <c r="B8" s="132">
        <v>2</v>
      </c>
      <c r="C8" s="112" t="s">
        <v>29</v>
      </c>
      <c r="D8" s="112" t="s">
        <v>30</v>
      </c>
      <c r="E8" s="131" t="s">
        <v>712</v>
      </c>
      <c r="F8" s="113" t="s">
        <v>32</v>
      </c>
      <c r="G8" s="142">
        <v>24</v>
      </c>
      <c r="H8" s="162">
        <v>3</v>
      </c>
      <c r="I8" s="154">
        <f t="shared" si="0"/>
        <v>0.026226851851851852</v>
      </c>
      <c r="J8" s="163">
        <f t="shared" si="3"/>
        <v>0.0005671296296296292</v>
      </c>
      <c r="K8" s="148">
        <v>0.008842592592592591</v>
      </c>
      <c r="L8" s="149">
        <v>0.008530092592592593</v>
      </c>
      <c r="M8" s="167">
        <v>0.008854166666666666</v>
      </c>
      <c r="N8" s="145">
        <f t="shared" si="1"/>
        <v>0.008530092592592593</v>
      </c>
      <c r="O8" s="114">
        <f t="shared" si="2"/>
        <v>0.008742283950617285</v>
      </c>
    </row>
    <row r="9" spans="1:15" ht="12">
      <c r="A9" s="117">
        <v>6</v>
      </c>
      <c r="B9" s="129">
        <v>3</v>
      </c>
      <c r="C9" s="112" t="s">
        <v>34</v>
      </c>
      <c r="D9" s="112" t="s">
        <v>35</v>
      </c>
      <c r="E9" s="131" t="s">
        <v>712</v>
      </c>
      <c r="F9" s="116" t="s">
        <v>32</v>
      </c>
      <c r="G9" s="141">
        <v>21</v>
      </c>
      <c r="H9" s="162">
        <v>3</v>
      </c>
      <c r="I9" s="154">
        <f t="shared" si="0"/>
        <v>0.026851851851851852</v>
      </c>
      <c r="J9" s="163">
        <f t="shared" si="3"/>
        <v>0.0011921296296296298</v>
      </c>
      <c r="K9" s="148">
        <v>0.009050925925925926</v>
      </c>
      <c r="L9" s="149">
        <v>0.008715277777777778</v>
      </c>
      <c r="M9" s="167">
        <v>0.009085648148148148</v>
      </c>
      <c r="N9" s="145">
        <f t="shared" si="1"/>
        <v>0.008715277777777778</v>
      </c>
      <c r="O9" s="114">
        <f t="shared" si="2"/>
        <v>0.008950617283950617</v>
      </c>
    </row>
    <row r="10" spans="1:15" ht="12">
      <c r="A10" s="117">
        <v>7</v>
      </c>
      <c r="B10" s="115">
        <v>5</v>
      </c>
      <c r="C10" s="112" t="s">
        <v>42</v>
      </c>
      <c r="D10" s="112" t="s">
        <v>43</v>
      </c>
      <c r="E10" s="131" t="s">
        <v>712</v>
      </c>
      <c r="F10" s="116" t="s">
        <v>45</v>
      </c>
      <c r="G10" s="141">
        <v>18</v>
      </c>
      <c r="H10" s="162">
        <v>3</v>
      </c>
      <c r="I10" s="154">
        <f t="shared" si="0"/>
        <v>0.027395833333333335</v>
      </c>
      <c r="J10" s="163">
        <f t="shared" si="3"/>
        <v>0.0017361111111111119</v>
      </c>
      <c r="K10" s="148">
        <v>0.009375</v>
      </c>
      <c r="L10" s="149">
        <v>0.008900462962962962</v>
      </c>
      <c r="M10" s="167">
        <v>0.00912037037037037</v>
      </c>
      <c r="N10" s="145">
        <f t="shared" si="1"/>
        <v>0.008900462962962962</v>
      </c>
      <c r="O10" s="114">
        <f t="shared" si="2"/>
        <v>0.009131944444444444</v>
      </c>
    </row>
    <row r="11" spans="1:15" ht="12">
      <c r="A11" s="117">
        <v>8</v>
      </c>
      <c r="B11" s="111" t="s">
        <v>178</v>
      </c>
      <c r="C11" s="113" t="s">
        <v>280</v>
      </c>
      <c r="D11" s="113"/>
      <c r="E11" s="130" t="s">
        <v>713</v>
      </c>
      <c r="F11" s="113" t="s">
        <v>32</v>
      </c>
      <c r="G11" s="142" t="s">
        <v>101</v>
      </c>
      <c r="H11" s="162">
        <v>3</v>
      </c>
      <c r="I11" s="154">
        <f t="shared" si="0"/>
        <v>0.027511574074074077</v>
      </c>
      <c r="J11" s="163">
        <f t="shared" si="3"/>
        <v>0.0018518518518518545</v>
      </c>
      <c r="K11" s="150">
        <v>0.009270833333333334</v>
      </c>
      <c r="L11" s="151">
        <v>0.009155092592592593</v>
      </c>
      <c r="M11" s="168">
        <v>0.009085648148148148</v>
      </c>
      <c r="N11" s="145">
        <f t="shared" si="1"/>
        <v>0.009085648148148148</v>
      </c>
      <c r="O11" s="114">
        <f t="shared" si="2"/>
        <v>0.009170524691358026</v>
      </c>
    </row>
    <row r="12" spans="1:15" ht="12">
      <c r="A12" s="117">
        <v>9</v>
      </c>
      <c r="B12" s="115" t="s">
        <v>211</v>
      </c>
      <c r="C12" s="116" t="s">
        <v>289</v>
      </c>
      <c r="D12" s="116" t="s">
        <v>290</v>
      </c>
      <c r="E12" s="130" t="s">
        <v>713</v>
      </c>
      <c r="F12" s="116" t="s">
        <v>32</v>
      </c>
      <c r="G12" s="141"/>
      <c r="H12" s="162">
        <v>3</v>
      </c>
      <c r="I12" s="154">
        <f t="shared" si="0"/>
        <v>0.027546296296296298</v>
      </c>
      <c r="J12" s="163">
        <f t="shared" si="3"/>
        <v>0.0018865740740740752</v>
      </c>
      <c r="K12" s="150">
        <v>0.009351851851851853</v>
      </c>
      <c r="L12" s="151">
        <v>0.008888888888888889</v>
      </c>
      <c r="M12" s="168">
        <v>0.009305555555555555</v>
      </c>
      <c r="N12" s="145">
        <f t="shared" si="1"/>
        <v>0.008888888888888889</v>
      </c>
      <c r="O12" s="114">
        <f t="shared" si="2"/>
        <v>0.0091820987654321</v>
      </c>
    </row>
    <row r="13" spans="1:15" ht="12">
      <c r="A13" s="117">
        <v>10</v>
      </c>
      <c r="B13" s="115">
        <v>9</v>
      </c>
      <c r="C13" s="112" t="s">
        <v>54</v>
      </c>
      <c r="D13" s="112" t="s">
        <v>55</v>
      </c>
      <c r="E13" s="131" t="s">
        <v>712</v>
      </c>
      <c r="F13" s="116" t="s">
        <v>50</v>
      </c>
      <c r="G13" s="141">
        <v>28</v>
      </c>
      <c r="H13" s="162">
        <v>3</v>
      </c>
      <c r="I13" s="154">
        <f t="shared" si="0"/>
        <v>0.027685185185185184</v>
      </c>
      <c r="J13" s="163">
        <f t="shared" si="3"/>
        <v>0.0020254629629629615</v>
      </c>
      <c r="K13" s="148">
        <v>0.009317129629629628</v>
      </c>
      <c r="L13" s="149">
        <v>0.008981481481481481</v>
      </c>
      <c r="M13" s="167">
        <v>0.009386574074074075</v>
      </c>
      <c r="N13" s="145">
        <f t="shared" si="1"/>
        <v>0.008981481481481481</v>
      </c>
      <c r="O13" s="114">
        <f t="shared" si="2"/>
        <v>0.009228395061728395</v>
      </c>
    </row>
    <row r="14" spans="1:15" ht="12">
      <c r="A14" s="117">
        <v>11</v>
      </c>
      <c r="B14" s="111">
        <v>4</v>
      </c>
      <c r="C14" s="112" t="s">
        <v>37</v>
      </c>
      <c r="D14" s="112" t="s">
        <v>38</v>
      </c>
      <c r="E14" s="131" t="s">
        <v>712</v>
      </c>
      <c r="F14" s="113" t="s">
        <v>40</v>
      </c>
      <c r="G14" s="142">
        <v>22</v>
      </c>
      <c r="H14" s="162">
        <v>3</v>
      </c>
      <c r="I14" s="154">
        <f t="shared" si="0"/>
        <v>0.027743055555555556</v>
      </c>
      <c r="J14" s="163">
        <f t="shared" si="3"/>
        <v>0.002083333333333333</v>
      </c>
      <c r="K14" s="148">
        <v>0.009293981481481481</v>
      </c>
      <c r="L14" s="149">
        <v>0.009375</v>
      </c>
      <c r="M14" s="167">
        <v>0.009074074074074073</v>
      </c>
      <c r="N14" s="145">
        <f t="shared" si="1"/>
        <v>0.009074074074074073</v>
      </c>
      <c r="O14" s="114">
        <f t="shared" si="2"/>
        <v>0.009247685185185185</v>
      </c>
    </row>
    <row r="15" spans="1:15" ht="12">
      <c r="A15" s="117">
        <v>12</v>
      </c>
      <c r="B15" s="115">
        <v>7</v>
      </c>
      <c r="C15" s="112" t="s">
        <v>48</v>
      </c>
      <c r="D15" s="112" t="s">
        <v>49</v>
      </c>
      <c r="E15" s="131" t="s">
        <v>712</v>
      </c>
      <c r="F15" s="116" t="s">
        <v>50</v>
      </c>
      <c r="G15" s="141">
        <v>25</v>
      </c>
      <c r="H15" s="162">
        <v>3</v>
      </c>
      <c r="I15" s="154">
        <f t="shared" si="0"/>
        <v>0.028055555555555556</v>
      </c>
      <c r="J15" s="163">
        <f t="shared" si="3"/>
        <v>0.002395833333333333</v>
      </c>
      <c r="K15" s="148">
        <v>0.009386574074074075</v>
      </c>
      <c r="L15" s="149">
        <v>0.009155092592592593</v>
      </c>
      <c r="M15" s="167">
        <v>0.00951388888888889</v>
      </c>
      <c r="N15" s="145">
        <f t="shared" si="1"/>
        <v>0.009155092592592593</v>
      </c>
      <c r="O15" s="114">
        <f t="shared" si="2"/>
        <v>0.009351851851851853</v>
      </c>
    </row>
    <row r="16" spans="1:15" ht="12">
      <c r="A16" s="117">
        <v>13</v>
      </c>
      <c r="B16" s="132" t="s">
        <v>239</v>
      </c>
      <c r="C16" s="112" t="s">
        <v>306</v>
      </c>
      <c r="D16" s="112" t="s">
        <v>307</v>
      </c>
      <c r="E16" s="133" t="s">
        <v>714</v>
      </c>
      <c r="F16" s="113" t="s">
        <v>32</v>
      </c>
      <c r="G16" s="142" t="s">
        <v>299</v>
      </c>
      <c r="H16" s="162">
        <v>3</v>
      </c>
      <c r="I16" s="154">
        <f t="shared" si="0"/>
        <v>0.028148148148148148</v>
      </c>
      <c r="J16" s="163">
        <f t="shared" si="3"/>
        <v>0.002488425925925925</v>
      </c>
      <c r="K16" s="150">
        <v>0.009328703703703704</v>
      </c>
      <c r="L16" s="151">
        <v>0.009328703703703704</v>
      </c>
      <c r="M16" s="168">
        <v>0.00949074074074074</v>
      </c>
      <c r="N16" s="145">
        <f t="shared" si="1"/>
        <v>0.009328703703703704</v>
      </c>
      <c r="O16" s="114">
        <f t="shared" si="2"/>
        <v>0.009382716049382716</v>
      </c>
    </row>
    <row r="17" spans="1:15" ht="12">
      <c r="A17" s="117">
        <v>14</v>
      </c>
      <c r="B17" s="111">
        <v>6</v>
      </c>
      <c r="C17" s="113" t="s">
        <v>47</v>
      </c>
      <c r="D17" s="113"/>
      <c r="E17" s="131" t="s">
        <v>712</v>
      </c>
      <c r="F17" s="113" t="s">
        <v>40</v>
      </c>
      <c r="G17" s="142">
        <v>21</v>
      </c>
      <c r="H17" s="162">
        <v>3</v>
      </c>
      <c r="I17" s="154">
        <f t="shared" si="0"/>
        <v>0.028159722222222225</v>
      </c>
      <c r="J17" s="163">
        <f t="shared" si="3"/>
        <v>0.0025000000000000022</v>
      </c>
      <c r="K17" s="148">
        <v>0.009444444444444445</v>
      </c>
      <c r="L17" s="149">
        <v>0.009328703703703704</v>
      </c>
      <c r="M17" s="167">
        <v>0.009386574074074075</v>
      </c>
      <c r="N17" s="145">
        <f t="shared" si="1"/>
        <v>0.009328703703703704</v>
      </c>
      <c r="O17" s="114">
        <f t="shared" si="2"/>
        <v>0.009386574074074075</v>
      </c>
    </row>
    <row r="18" spans="1:15" ht="12">
      <c r="A18" s="117">
        <v>15</v>
      </c>
      <c r="B18" s="132" t="s">
        <v>239</v>
      </c>
      <c r="C18" s="113" t="s">
        <v>260</v>
      </c>
      <c r="D18" s="113" t="s">
        <v>261</v>
      </c>
      <c r="E18" s="130" t="s">
        <v>713</v>
      </c>
      <c r="F18" s="113" t="s">
        <v>32</v>
      </c>
      <c r="G18" s="142" t="s">
        <v>101</v>
      </c>
      <c r="H18" s="162">
        <v>3</v>
      </c>
      <c r="I18" s="154">
        <f t="shared" si="0"/>
        <v>0.028310185185185188</v>
      </c>
      <c r="J18" s="163">
        <f t="shared" si="3"/>
        <v>0.0026504629629629656</v>
      </c>
      <c r="K18" s="150">
        <v>0.009328703703703704</v>
      </c>
      <c r="L18" s="151">
        <v>0.009236111111111112</v>
      </c>
      <c r="M18" s="168">
        <v>0.009745370370370371</v>
      </c>
      <c r="N18" s="145">
        <f t="shared" si="1"/>
        <v>0.009236111111111112</v>
      </c>
      <c r="O18" s="114">
        <f t="shared" si="2"/>
        <v>0.00943672839506173</v>
      </c>
    </row>
    <row r="19" spans="1:15" ht="12">
      <c r="A19" s="117">
        <v>16</v>
      </c>
      <c r="B19" s="111">
        <v>8</v>
      </c>
      <c r="C19" s="112" t="s">
        <v>52</v>
      </c>
      <c r="D19" s="112" t="s">
        <v>53</v>
      </c>
      <c r="E19" s="131" t="s">
        <v>712</v>
      </c>
      <c r="F19" s="113" t="s">
        <v>32</v>
      </c>
      <c r="G19" s="142">
        <v>22</v>
      </c>
      <c r="H19" s="162">
        <v>3</v>
      </c>
      <c r="I19" s="154">
        <f t="shared" si="0"/>
        <v>0.02837962962962963</v>
      </c>
      <c r="J19" s="163">
        <f t="shared" si="3"/>
        <v>0.002719907407407407</v>
      </c>
      <c r="K19" s="148">
        <v>0.009421296296296296</v>
      </c>
      <c r="L19" s="149">
        <v>0.009421296296296296</v>
      </c>
      <c r="M19" s="167">
        <v>0.009537037037037037</v>
      </c>
      <c r="N19" s="145">
        <f t="shared" si="1"/>
        <v>0.009421296296296296</v>
      </c>
      <c r="O19" s="114">
        <f t="shared" si="2"/>
        <v>0.009459876543209877</v>
      </c>
    </row>
    <row r="20" spans="1:15" ht="12">
      <c r="A20" s="117">
        <v>17</v>
      </c>
      <c r="B20" s="129" t="s">
        <v>209</v>
      </c>
      <c r="C20" s="112" t="s">
        <v>271</v>
      </c>
      <c r="D20" s="112" t="s">
        <v>272</v>
      </c>
      <c r="E20" s="130" t="s">
        <v>713</v>
      </c>
      <c r="F20" s="116" t="s">
        <v>32</v>
      </c>
      <c r="G20" s="141" t="s">
        <v>81</v>
      </c>
      <c r="H20" s="162">
        <v>3</v>
      </c>
      <c r="I20" s="154">
        <f t="shared" si="0"/>
        <v>0.028599537037037038</v>
      </c>
      <c r="J20" s="163">
        <f t="shared" si="3"/>
        <v>0.0029398148148148152</v>
      </c>
      <c r="K20" s="150">
        <v>0.00980324074074074</v>
      </c>
      <c r="L20" s="151">
        <v>0.009305555555555555</v>
      </c>
      <c r="M20" s="168">
        <v>0.00949074074074074</v>
      </c>
      <c r="N20" s="145">
        <f t="shared" si="1"/>
        <v>0.009305555555555555</v>
      </c>
      <c r="O20" s="114">
        <f t="shared" si="2"/>
        <v>0.00953317901234568</v>
      </c>
    </row>
    <row r="21" spans="1:15" ht="12">
      <c r="A21" s="117">
        <v>18</v>
      </c>
      <c r="B21" s="129" t="s">
        <v>247</v>
      </c>
      <c r="C21" s="112" t="s">
        <v>443</v>
      </c>
      <c r="D21" s="112" t="s">
        <v>444</v>
      </c>
      <c r="E21" s="134" t="s">
        <v>715</v>
      </c>
      <c r="F21" s="116" t="s">
        <v>32</v>
      </c>
      <c r="G21" s="141" t="s">
        <v>445</v>
      </c>
      <c r="H21" s="162">
        <v>3</v>
      </c>
      <c r="I21" s="154">
        <f t="shared" si="0"/>
        <v>0.02895833333333333</v>
      </c>
      <c r="J21" s="163">
        <f t="shared" si="3"/>
        <v>0.0032986111111111063</v>
      </c>
      <c r="K21" s="150">
        <v>0.010081018518518519</v>
      </c>
      <c r="L21" s="151">
        <v>0.009560185185185185</v>
      </c>
      <c r="M21" s="168">
        <v>0.009317129629629628</v>
      </c>
      <c r="N21" s="145">
        <f t="shared" si="1"/>
        <v>0.009317129629629628</v>
      </c>
      <c r="O21" s="114">
        <f t="shared" si="2"/>
        <v>0.009652777777777776</v>
      </c>
    </row>
    <row r="22" spans="1:15" ht="12">
      <c r="A22" s="117">
        <v>19</v>
      </c>
      <c r="B22" s="129" t="s">
        <v>209</v>
      </c>
      <c r="C22" s="116" t="s">
        <v>312</v>
      </c>
      <c r="D22" s="116" t="s">
        <v>313</v>
      </c>
      <c r="E22" s="133" t="s">
        <v>714</v>
      </c>
      <c r="F22" s="116" t="s">
        <v>32</v>
      </c>
      <c r="G22" s="141" t="s">
        <v>314</v>
      </c>
      <c r="H22" s="162">
        <v>3</v>
      </c>
      <c r="I22" s="154">
        <f t="shared" si="0"/>
        <v>0.029085648148148152</v>
      </c>
      <c r="J22" s="163">
        <f t="shared" si="3"/>
        <v>0.0034259259259259295</v>
      </c>
      <c r="K22" s="150">
        <v>0.009722222222222222</v>
      </c>
      <c r="L22" s="151">
        <v>0.009525462962962963</v>
      </c>
      <c r="M22" s="168">
        <v>0.009837962962962963</v>
      </c>
      <c r="N22" s="145">
        <f t="shared" si="1"/>
        <v>0.009525462962962963</v>
      </c>
      <c r="O22" s="114">
        <f t="shared" si="2"/>
        <v>0.009695216049382718</v>
      </c>
    </row>
    <row r="23" spans="1:15" ht="12">
      <c r="A23" s="117">
        <v>20</v>
      </c>
      <c r="B23" s="115" t="s">
        <v>211</v>
      </c>
      <c r="C23" s="116" t="s">
        <v>224</v>
      </c>
      <c r="D23" s="116" t="s">
        <v>225</v>
      </c>
      <c r="E23" s="131" t="s">
        <v>712</v>
      </c>
      <c r="F23" s="116" t="s">
        <v>32</v>
      </c>
      <c r="G23" s="141" t="s">
        <v>151</v>
      </c>
      <c r="H23" s="162">
        <v>3</v>
      </c>
      <c r="I23" s="154">
        <f t="shared" si="0"/>
        <v>0.02914351851851852</v>
      </c>
      <c r="J23" s="163">
        <f t="shared" si="3"/>
        <v>0.0034837962962962973</v>
      </c>
      <c r="K23" s="148">
        <v>0.008946759259259258</v>
      </c>
      <c r="L23" s="149">
        <v>0.009097222222222222</v>
      </c>
      <c r="M23" s="167">
        <v>0.011099537037037038</v>
      </c>
      <c r="N23" s="145">
        <f t="shared" si="1"/>
        <v>0.008946759259259258</v>
      </c>
      <c r="O23" s="114">
        <f t="shared" si="2"/>
        <v>0.009714506172839506</v>
      </c>
    </row>
    <row r="24" spans="1:15" ht="12">
      <c r="A24" s="117">
        <v>21</v>
      </c>
      <c r="B24" s="129" t="s">
        <v>209</v>
      </c>
      <c r="C24" s="116" t="s">
        <v>461</v>
      </c>
      <c r="D24" s="116" t="s">
        <v>462</v>
      </c>
      <c r="E24" s="134" t="s">
        <v>715</v>
      </c>
      <c r="F24" s="116" t="s">
        <v>464</v>
      </c>
      <c r="G24" s="141" t="s">
        <v>465</v>
      </c>
      <c r="H24" s="162">
        <v>3</v>
      </c>
      <c r="I24" s="154">
        <f t="shared" si="0"/>
        <v>0.029155092592592594</v>
      </c>
      <c r="J24" s="163">
        <f t="shared" si="3"/>
        <v>0.003495370370370371</v>
      </c>
      <c r="K24" s="150">
        <v>0.009675925925925926</v>
      </c>
      <c r="L24" s="151">
        <v>0.009733796296296298</v>
      </c>
      <c r="M24" s="168">
        <v>0.009745370370370371</v>
      </c>
      <c r="N24" s="145">
        <f t="shared" si="1"/>
        <v>0.009675925925925926</v>
      </c>
      <c r="O24" s="114">
        <f t="shared" si="2"/>
        <v>0.009718364197530865</v>
      </c>
    </row>
    <row r="25" spans="1:15" ht="12">
      <c r="A25" s="117">
        <v>22</v>
      </c>
      <c r="B25" s="132" t="s">
        <v>239</v>
      </c>
      <c r="C25" s="113" t="s">
        <v>450</v>
      </c>
      <c r="D25" s="113" t="s">
        <v>451</v>
      </c>
      <c r="E25" s="134" t="s">
        <v>715</v>
      </c>
      <c r="F25" s="113" t="s">
        <v>354</v>
      </c>
      <c r="G25" s="142" t="s">
        <v>453</v>
      </c>
      <c r="H25" s="162">
        <v>3</v>
      </c>
      <c r="I25" s="154">
        <f t="shared" si="0"/>
        <v>0.02930555555555555</v>
      </c>
      <c r="J25" s="163">
        <f t="shared" si="3"/>
        <v>0.0036458333333333273</v>
      </c>
      <c r="K25" s="150">
        <v>0.009942129629629629</v>
      </c>
      <c r="L25" s="151">
        <v>0.009571759259259259</v>
      </c>
      <c r="M25" s="168">
        <v>0.009791666666666666</v>
      </c>
      <c r="N25" s="145">
        <f t="shared" si="1"/>
        <v>0.009571759259259259</v>
      </c>
      <c r="O25" s="114">
        <f t="shared" si="2"/>
        <v>0.009768518518518517</v>
      </c>
    </row>
    <row r="26" spans="1:15" ht="12">
      <c r="A26" s="117">
        <v>23</v>
      </c>
      <c r="B26" s="115">
        <v>11</v>
      </c>
      <c r="C26" s="116" t="s">
        <v>60</v>
      </c>
      <c r="D26" s="116"/>
      <c r="E26" s="131" t="s">
        <v>712</v>
      </c>
      <c r="F26" s="116" t="s">
        <v>40</v>
      </c>
      <c r="G26" s="141">
        <v>18</v>
      </c>
      <c r="H26" s="162">
        <v>3</v>
      </c>
      <c r="I26" s="154">
        <f t="shared" si="0"/>
        <v>0.02945601851851852</v>
      </c>
      <c r="J26" s="163">
        <f t="shared" si="3"/>
        <v>0.0037962962962962976</v>
      </c>
      <c r="K26" s="148">
        <v>0.00962962962962963</v>
      </c>
      <c r="L26" s="149">
        <v>0.009907407407407408</v>
      </c>
      <c r="M26" s="167">
        <v>0.009918981481481482</v>
      </c>
      <c r="N26" s="145">
        <f t="shared" si="1"/>
        <v>0.00962962962962963</v>
      </c>
      <c r="O26" s="114">
        <f t="shared" si="2"/>
        <v>0.009818672839506173</v>
      </c>
    </row>
    <row r="27" spans="1:15" ht="12">
      <c r="A27" s="117">
        <v>24</v>
      </c>
      <c r="B27" s="111">
        <v>10</v>
      </c>
      <c r="C27" s="112" t="s">
        <v>57</v>
      </c>
      <c r="D27" s="112" t="s">
        <v>58</v>
      </c>
      <c r="E27" s="131" t="s">
        <v>712</v>
      </c>
      <c r="F27" s="113" t="s">
        <v>32</v>
      </c>
      <c r="G27" s="142">
        <v>27</v>
      </c>
      <c r="H27" s="162">
        <v>3</v>
      </c>
      <c r="I27" s="154">
        <f t="shared" si="0"/>
        <v>0.0296875</v>
      </c>
      <c r="J27" s="163">
        <f t="shared" si="3"/>
        <v>0.004027777777777776</v>
      </c>
      <c r="K27" s="148">
        <v>0.010023148148148147</v>
      </c>
      <c r="L27" s="149">
        <v>0.009768518518518518</v>
      </c>
      <c r="M27" s="167">
        <v>0.009895833333333333</v>
      </c>
      <c r="N27" s="145">
        <f t="shared" si="1"/>
        <v>0.009768518518518518</v>
      </c>
      <c r="O27" s="114">
        <f t="shared" si="2"/>
        <v>0.009895833333333333</v>
      </c>
    </row>
    <row r="28" spans="1:15" ht="12">
      <c r="A28" s="117">
        <v>25</v>
      </c>
      <c r="B28" s="129" t="s">
        <v>247</v>
      </c>
      <c r="C28" s="116" t="s">
        <v>542</v>
      </c>
      <c r="D28" s="116" t="s">
        <v>543</v>
      </c>
      <c r="E28" s="135" t="s">
        <v>716</v>
      </c>
      <c r="F28" s="116" t="s">
        <v>484</v>
      </c>
      <c r="G28" s="141" t="s">
        <v>544</v>
      </c>
      <c r="H28" s="162">
        <v>3</v>
      </c>
      <c r="I28" s="154">
        <f t="shared" si="0"/>
        <v>0.02990740740740741</v>
      </c>
      <c r="J28" s="163">
        <f t="shared" si="3"/>
        <v>0.004247685185185188</v>
      </c>
      <c r="K28" s="150">
        <v>0.010150462962962964</v>
      </c>
      <c r="L28" s="151">
        <v>0.009722222222222222</v>
      </c>
      <c r="M28" s="168">
        <v>0.010034722222222221</v>
      </c>
      <c r="N28" s="145">
        <f t="shared" si="1"/>
        <v>0.009722222222222222</v>
      </c>
      <c r="O28" s="114">
        <f t="shared" si="2"/>
        <v>0.009969135802469137</v>
      </c>
    </row>
    <row r="29" spans="1:15" ht="12">
      <c r="A29" s="117">
        <v>26</v>
      </c>
      <c r="B29" s="111" t="s">
        <v>71</v>
      </c>
      <c r="C29" s="112" t="s">
        <v>424</v>
      </c>
      <c r="D29" s="112" t="s">
        <v>425</v>
      </c>
      <c r="E29" s="133" t="s">
        <v>714</v>
      </c>
      <c r="F29" s="113" t="s">
        <v>32</v>
      </c>
      <c r="G29" s="142" t="s">
        <v>299</v>
      </c>
      <c r="H29" s="162">
        <v>3</v>
      </c>
      <c r="I29" s="154">
        <f t="shared" si="0"/>
        <v>0.030023148148148146</v>
      </c>
      <c r="J29" s="163">
        <f t="shared" si="3"/>
        <v>0.004363425925925923</v>
      </c>
      <c r="K29" s="150">
        <v>0.010023148148148147</v>
      </c>
      <c r="L29" s="151">
        <v>0.010011574074074074</v>
      </c>
      <c r="M29" s="168">
        <v>0.009988425925925927</v>
      </c>
      <c r="N29" s="145">
        <f t="shared" si="1"/>
        <v>0.009988425925925927</v>
      </c>
      <c r="O29" s="114">
        <f t="shared" si="2"/>
        <v>0.010007716049382715</v>
      </c>
    </row>
    <row r="30" spans="1:15" ht="12">
      <c r="A30" s="117">
        <v>27</v>
      </c>
      <c r="B30" s="111">
        <v>12</v>
      </c>
      <c r="C30" s="112" t="s">
        <v>61</v>
      </c>
      <c r="D30" s="112" t="s">
        <v>62</v>
      </c>
      <c r="E30" s="131" t="s">
        <v>712</v>
      </c>
      <c r="F30" s="113" t="s">
        <v>64</v>
      </c>
      <c r="G30" s="142">
        <v>24</v>
      </c>
      <c r="H30" s="162">
        <v>3</v>
      </c>
      <c r="I30" s="154">
        <f t="shared" si="0"/>
        <v>0.030208333333333334</v>
      </c>
      <c r="J30" s="163">
        <f t="shared" si="3"/>
        <v>0.004548611111111111</v>
      </c>
      <c r="K30" s="148">
        <v>0.010243055555555556</v>
      </c>
      <c r="L30" s="149">
        <v>0.00986111111111111</v>
      </c>
      <c r="M30" s="167">
        <v>0.010104166666666668</v>
      </c>
      <c r="N30" s="145">
        <f t="shared" si="1"/>
        <v>0.00986111111111111</v>
      </c>
      <c r="O30" s="114">
        <f t="shared" si="2"/>
        <v>0.010069444444444445</v>
      </c>
    </row>
    <row r="31" spans="1:15" ht="12">
      <c r="A31" s="117">
        <v>28</v>
      </c>
      <c r="B31" s="132" t="s">
        <v>239</v>
      </c>
      <c r="C31" s="112" t="s">
        <v>549</v>
      </c>
      <c r="D31" s="112" t="s">
        <v>550</v>
      </c>
      <c r="E31" s="135" t="s">
        <v>716</v>
      </c>
      <c r="F31" s="113" t="s">
        <v>552</v>
      </c>
      <c r="G31" s="142" t="s">
        <v>553</v>
      </c>
      <c r="H31" s="162">
        <v>3</v>
      </c>
      <c r="I31" s="154">
        <f t="shared" si="0"/>
        <v>0.030578703703703705</v>
      </c>
      <c r="J31" s="163">
        <f t="shared" si="3"/>
        <v>0.0049189814814814825</v>
      </c>
      <c r="K31" s="150">
        <v>0.010162037037037037</v>
      </c>
      <c r="L31" s="151">
        <v>0.010150462962962964</v>
      </c>
      <c r="M31" s="168">
        <v>0.010266203703703703</v>
      </c>
      <c r="N31" s="145">
        <f t="shared" si="1"/>
        <v>0.010150462962962964</v>
      </c>
      <c r="O31" s="114">
        <f t="shared" si="2"/>
        <v>0.010192901234567902</v>
      </c>
    </row>
    <row r="32" spans="1:15" ht="12">
      <c r="A32" s="117">
        <v>29</v>
      </c>
      <c r="B32" s="129" t="s">
        <v>209</v>
      </c>
      <c r="C32" s="116" t="s">
        <v>559</v>
      </c>
      <c r="D32" s="116" t="s">
        <v>560</v>
      </c>
      <c r="E32" s="135" t="s">
        <v>716</v>
      </c>
      <c r="F32" s="116" t="s">
        <v>552</v>
      </c>
      <c r="G32" s="141" t="s">
        <v>561</v>
      </c>
      <c r="H32" s="162">
        <v>3</v>
      </c>
      <c r="I32" s="154">
        <f t="shared" si="0"/>
        <v>0.03096064814814815</v>
      </c>
      <c r="J32" s="163">
        <f t="shared" si="3"/>
        <v>0.005300925925925928</v>
      </c>
      <c r="K32" s="150">
        <v>0.010231481481481482</v>
      </c>
      <c r="L32" s="151">
        <v>0.010231481481481482</v>
      </c>
      <c r="M32" s="168">
        <v>0.010497685185185186</v>
      </c>
      <c r="N32" s="145">
        <f t="shared" si="1"/>
        <v>0.010231481481481482</v>
      </c>
      <c r="O32" s="114">
        <f t="shared" si="2"/>
        <v>0.010320216049382717</v>
      </c>
    </row>
    <row r="33" spans="1:15" ht="12">
      <c r="A33" s="117">
        <v>30</v>
      </c>
      <c r="B33" s="111" t="s">
        <v>472</v>
      </c>
      <c r="C33" s="113" t="s">
        <v>474</v>
      </c>
      <c r="D33" s="113"/>
      <c r="E33" s="134" t="s">
        <v>715</v>
      </c>
      <c r="F33" s="113" t="s">
        <v>475</v>
      </c>
      <c r="G33" s="142" t="s">
        <v>71</v>
      </c>
      <c r="H33" s="162">
        <v>3</v>
      </c>
      <c r="I33" s="154">
        <f t="shared" si="0"/>
        <v>0.03239583333333333</v>
      </c>
      <c r="J33" s="163">
        <f t="shared" si="3"/>
        <v>0.006736111111111109</v>
      </c>
      <c r="K33" s="150">
        <v>0.010717592592592593</v>
      </c>
      <c r="L33" s="151">
        <v>0.010891203703703703</v>
      </c>
      <c r="M33" s="168">
        <v>0.010787037037037038</v>
      </c>
      <c r="N33" s="145">
        <f t="shared" si="1"/>
        <v>0.010717592592592593</v>
      </c>
      <c r="O33" s="114">
        <f t="shared" si="2"/>
        <v>0.010798611111111111</v>
      </c>
    </row>
    <row r="34" spans="1:15" ht="12">
      <c r="A34" s="117">
        <v>31</v>
      </c>
      <c r="B34" s="115" t="s">
        <v>178</v>
      </c>
      <c r="C34" s="112" t="s">
        <v>482</v>
      </c>
      <c r="D34" s="112" t="s">
        <v>483</v>
      </c>
      <c r="E34" s="134" t="s">
        <v>715</v>
      </c>
      <c r="F34" s="116" t="s">
        <v>484</v>
      </c>
      <c r="G34" s="141" t="s">
        <v>453</v>
      </c>
      <c r="H34" s="162">
        <v>3</v>
      </c>
      <c r="I34" s="154">
        <f t="shared" si="0"/>
        <v>0.03244212962962963</v>
      </c>
      <c r="J34" s="163">
        <f t="shared" si="3"/>
        <v>0.006782407407407411</v>
      </c>
      <c r="K34" s="150">
        <v>0.01076388888888889</v>
      </c>
      <c r="L34" s="151">
        <v>0.010902777777777777</v>
      </c>
      <c r="M34" s="168">
        <v>0.010775462962962964</v>
      </c>
      <c r="N34" s="145">
        <f t="shared" si="1"/>
        <v>0.01076388888888889</v>
      </c>
      <c r="O34" s="114">
        <f t="shared" si="2"/>
        <v>0.010814043209876544</v>
      </c>
    </row>
    <row r="35" spans="1:15" ht="12">
      <c r="A35" s="117">
        <v>32</v>
      </c>
      <c r="B35" s="115">
        <v>13</v>
      </c>
      <c r="C35" s="112" t="s">
        <v>66</v>
      </c>
      <c r="D35" s="112" t="s">
        <v>67</v>
      </c>
      <c r="E35" s="131" t="s">
        <v>712</v>
      </c>
      <c r="F35" s="116" t="s">
        <v>40</v>
      </c>
      <c r="G35" s="141">
        <v>25</v>
      </c>
      <c r="H35" s="162">
        <v>3</v>
      </c>
      <c r="I35" s="154">
        <f t="shared" si="0"/>
        <v>0.03299768518518518</v>
      </c>
      <c r="J35" s="163">
        <f t="shared" si="3"/>
        <v>0.007337962962962956</v>
      </c>
      <c r="K35" s="148">
        <v>0.011342592592592592</v>
      </c>
      <c r="L35" s="149">
        <v>0.010752314814814814</v>
      </c>
      <c r="M35" s="167">
        <v>0.010902777777777777</v>
      </c>
      <c r="N35" s="145">
        <f t="shared" si="1"/>
        <v>0.010752314814814814</v>
      </c>
      <c r="O35" s="114">
        <f t="shared" si="2"/>
        <v>0.010999228395061726</v>
      </c>
    </row>
    <row r="36" spans="1:15" ht="12">
      <c r="A36" s="117">
        <v>33</v>
      </c>
      <c r="B36" s="111" t="s">
        <v>71</v>
      </c>
      <c r="C36" s="112" t="s">
        <v>73</v>
      </c>
      <c r="D36" s="112" t="s">
        <v>74</v>
      </c>
      <c r="E36" s="131" t="s">
        <v>712</v>
      </c>
      <c r="F36" s="113" t="s">
        <v>75</v>
      </c>
      <c r="G36" s="142" t="s">
        <v>76</v>
      </c>
      <c r="H36" s="162">
        <v>3</v>
      </c>
      <c r="I36" s="154">
        <f aca="true" t="shared" si="4" ref="I36:I72">SUM(K36:M36)</f>
        <v>0.03307870370370371</v>
      </c>
      <c r="J36" s="163">
        <f t="shared" si="3"/>
        <v>0.007418981481481485</v>
      </c>
      <c r="K36" s="148">
        <v>0.01113425925925926</v>
      </c>
      <c r="L36" s="149">
        <v>0.010833333333333334</v>
      </c>
      <c r="M36" s="167">
        <v>0.011111111111111112</v>
      </c>
      <c r="N36" s="145">
        <f aca="true" t="shared" si="5" ref="N36:N67">MIN(K36:M36)</f>
        <v>0.010833333333333334</v>
      </c>
      <c r="O36" s="114">
        <f aca="true" t="shared" si="6" ref="O36:O72">AVERAGE(K36:M36)</f>
        <v>0.011026234567901236</v>
      </c>
    </row>
    <row r="37" spans="1:15" ht="12">
      <c r="A37" s="117">
        <v>34</v>
      </c>
      <c r="B37" s="111" t="s">
        <v>178</v>
      </c>
      <c r="C37" s="113" t="s">
        <v>569</v>
      </c>
      <c r="D37" s="113" t="s">
        <v>570</v>
      </c>
      <c r="E37" s="135" t="s">
        <v>716</v>
      </c>
      <c r="F37" s="113" t="s">
        <v>572</v>
      </c>
      <c r="G37" s="142" t="s">
        <v>561</v>
      </c>
      <c r="H37" s="162">
        <v>3</v>
      </c>
      <c r="I37" s="154">
        <f t="shared" si="4"/>
        <v>0.033553240740740745</v>
      </c>
      <c r="J37" s="163">
        <f t="shared" si="3"/>
        <v>0.007893518518518522</v>
      </c>
      <c r="K37" s="150">
        <v>0.01119212962962963</v>
      </c>
      <c r="L37" s="151">
        <v>0.011122685185185185</v>
      </c>
      <c r="M37" s="168">
        <v>0.011238425925925928</v>
      </c>
      <c r="N37" s="145">
        <f t="shared" si="5"/>
        <v>0.011122685185185185</v>
      </c>
      <c r="O37" s="114">
        <f t="shared" si="6"/>
        <v>0.011184413580246915</v>
      </c>
    </row>
    <row r="38" spans="1:15" ht="12">
      <c r="A38" s="117">
        <v>35</v>
      </c>
      <c r="B38" s="111" t="s">
        <v>109</v>
      </c>
      <c r="C38" s="112" t="s">
        <v>111</v>
      </c>
      <c r="D38" s="112" t="s">
        <v>112</v>
      </c>
      <c r="E38" s="131" t="s">
        <v>712</v>
      </c>
      <c r="F38" s="113" t="s">
        <v>32</v>
      </c>
      <c r="G38" s="142" t="s">
        <v>105</v>
      </c>
      <c r="H38" s="162">
        <v>3</v>
      </c>
      <c r="I38" s="154">
        <f t="shared" si="4"/>
        <v>0.033692129629629634</v>
      </c>
      <c r="J38" s="163">
        <f t="shared" si="3"/>
        <v>0.008032407407407412</v>
      </c>
      <c r="K38" s="148">
        <v>0.011747685185185186</v>
      </c>
      <c r="L38" s="149">
        <v>0.01082175925925926</v>
      </c>
      <c r="M38" s="167">
        <v>0.011122685185185185</v>
      </c>
      <c r="N38" s="145">
        <f t="shared" si="5"/>
        <v>0.01082175925925926</v>
      </c>
      <c r="O38" s="114">
        <f t="shared" si="6"/>
        <v>0.011230709876543211</v>
      </c>
    </row>
    <row r="39" spans="1:15" ht="12">
      <c r="A39" s="117">
        <v>36</v>
      </c>
      <c r="B39" s="115" t="s">
        <v>78</v>
      </c>
      <c r="C39" s="112" t="s">
        <v>580</v>
      </c>
      <c r="D39" s="112" t="s">
        <v>581</v>
      </c>
      <c r="E39" s="135" t="s">
        <v>716</v>
      </c>
      <c r="F39" s="116" t="s">
        <v>86</v>
      </c>
      <c r="G39" s="141" t="s">
        <v>553</v>
      </c>
      <c r="H39" s="162">
        <v>3</v>
      </c>
      <c r="I39" s="154">
        <f t="shared" si="4"/>
        <v>0.033726851851851855</v>
      </c>
      <c r="J39" s="163">
        <f t="shared" si="3"/>
        <v>0.008067129629629632</v>
      </c>
      <c r="K39" s="150">
        <v>0.011226851851851854</v>
      </c>
      <c r="L39" s="151">
        <v>0.011238425925925928</v>
      </c>
      <c r="M39" s="168">
        <v>0.011261574074074071</v>
      </c>
      <c r="N39" s="145">
        <f t="shared" si="5"/>
        <v>0.011226851851851854</v>
      </c>
      <c r="O39" s="114">
        <f t="shared" si="6"/>
        <v>0.011242283950617285</v>
      </c>
    </row>
    <row r="40" spans="1:15" ht="12">
      <c r="A40" s="117">
        <v>37</v>
      </c>
      <c r="B40" s="111" t="s">
        <v>255</v>
      </c>
      <c r="C40" s="112" t="s">
        <v>343</v>
      </c>
      <c r="D40" s="112" t="s">
        <v>344</v>
      </c>
      <c r="E40" s="133" t="s">
        <v>714</v>
      </c>
      <c r="F40" s="113" t="s">
        <v>146</v>
      </c>
      <c r="G40" s="142" t="s">
        <v>325</v>
      </c>
      <c r="H40" s="162">
        <v>3</v>
      </c>
      <c r="I40" s="154">
        <f t="shared" si="4"/>
        <v>0.03380787037037038</v>
      </c>
      <c r="J40" s="163">
        <f t="shared" si="3"/>
        <v>0.008148148148148154</v>
      </c>
      <c r="K40" s="150">
        <v>0.011122685185185185</v>
      </c>
      <c r="L40" s="151">
        <v>0.011226851851851854</v>
      </c>
      <c r="M40" s="168">
        <v>0.011458333333333334</v>
      </c>
      <c r="N40" s="145">
        <f t="shared" si="5"/>
        <v>0.011122685185185185</v>
      </c>
      <c r="O40" s="114">
        <f t="shared" si="6"/>
        <v>0.011269290123456793</v>
      </c>
    </row>
    <row r="41" spans="1:15" ht="12">
      <c r="A41" s="117">
        <v>38</v>
      </c>
      <c r="B41" s="115" t="s">
        <v>78</v>
      </c>
      <c r="C41" s="116" t="s">
        <v>335</v>
      </c>
      <c r="D41" s="116"/>
      <c r="E41" s="133" t="s">
        <v>714</v>
      </c>
      <c r="F41" s="116" t="s">
        <v>719</v>
      </c>
      <c r="G41" s="141" t="s">
        <v>325</v>
      </c>
      <c r="H41" s="162">
        <v>3</v>
      </c>
      <c r="I41" s="154">
        <f t="shared" si="4"/>
        <v>0.03387731481481481</v>
      </c>
      <c r="J41" s="163">
        <f t="shared" si="3"/>
        <v>0.008217592592592589</v>
      </c>
      <c r="K41" s="150">
        <v>0.011307870370370371</v>
      </c>
      <c r="L41" s="151">
        <v>0.011388888888888888</v>
      </c>
      <c r="M41" s="168">
        <v>0.011180555555555556</v>
      </c>
      <c r="N41" s="145">
        <f t="shared" si="5"/>
        <v>0.011180555555555556</v>
      </c>
      <c r="O41" s="114">
        <f t="shared" si="6"/>
        <v>0.011292438271604937</v>
      </c>
    </row>
    <row r="42" spans="1:15" ht="12">
      <c r="A42" s="117">
        <v>39</v>
      </c>
      <c r="B42" s="111" t="s">
        <v>92</v>
      </c>
      <c r="C42" s="112" t="s">
        <v>94</v>
      </c>
      <c r="D42" s="112" t="s">
        <v>95</v>
      </c>
      <c r="E42" s="131" t="s">
        <v>712</v>
      </c>
      <c r="F42" s="113" t="s">
        <v>86</v>
      </c>
      <c r="G42" s="142" t="s">
        <v>96</v>
      </c>
      <c r="H42" s="162">
        <v>3</v>
      </c>
      <c r="I42" s="154">
        <f t="shared" si="4"/>
        <v>0.03387731481481482</v>
      </c>
      <c r="J42" s="163">
        <f t="shared" si="3"/>
        <v>0.008217592592592596</v>
      </c>
      <c r="K42" s="148">
        <v>0.011574074074074075</v>
      </c>
      <c r="L42" s="149">
        <v>0.010659722222222221</v>
      </c>
      <c r="M42" s="167">
        <v>0.011643518518518518</v>
      </c>
      <c r="N42" s="145">
        <f t="shared" si="5"/>
        <v>0.010659722222222221</v>
      </c>
      <c r="O42" s="114">
        <f t="shared" si="6"/>
        <v>0.01129243827160494</v>
      </c>
    </row>
    <row r="43" spans="1:15" ht="12">
      <c r="A43" s="117">
        <v>40</v>
      </c>
      <c r="B43" s="111" t="s">
        <v>178</v>
      </c>
      <c r="C43" s="112" t="s">
        <v>322</v>
      </c>
      <c r="D43" s="112" t="s">
        <v>323</v>
      </c>
      <c r="E43" s="133" t="s">
        <v>714</v>
      </c>
      <c r="F43" s="113" t="s">
        <v>32</v>
      </c>
      <c r="G43" s="142" t="s">
        <v>325</v>
      </c>
      <c r="H43" s="162">
        <v>3</v>
      </c>
      <c r="I43" s="154">
        <f t="shared" si="4"/>
        <v>0.03395833333333333</v>
      </c>
      <c r="J43" s="163">
        <f t="shared" si="3"/>
        <v>0.00829861111111111</v>
      </c>
      <c r="K43" s="150">
        <v>0.009710648148148147</v>
      </c>
      <c r="L43" s="151">
        <v>0.00951388888888889</v>
      </c>
      <c r="M43" s="168">
        <v>0.014733796296296295</v>
      </c>
      <c r="N43" s="145">
        <f t="shared" si="5"/>
        <v>0.00951388888888889</v>
      </c>
      <c r="O43" s="114">
        <f t="shared" si="6"/>
        <v>0.011319444444444444</v>
      </c>
    </row>
    <row r="44" spans="1:15" ht="12">
      <c r="A44" s="117">
        <v>41</v>
      </c>
      <c r="B44" s="115" t="s">
        <v>101</v>
      </c>
      <c r="C44" s="112" t="s">
        <v>103</v>
      </c>
      <c r="D44" s="112" t="s">
        <v>104</v>
      </c>
      <c r="E44" s="131" t="s">
        <v>712</v>
      </c>
      <c r="F44" s="116" t="s">
        <v>32</v>
      </c>
      <c r="G44" s="141" t="s">
        <v>105</v>
      </c>
      <c r="H44" s="162">
        <v>3</v>
      </c>
      <c r="I44" s="154">
        <f t="shared" si="4"/>
        <v>0.0340162037037037</v>
      </c>
      <c r="J44" s="163">
        <f t="shared" si="3"/>
        <v>0.008356481481481479</v>
      </c>
      <c r="K44" s="148">
        <v>0.011273148148148148</v>
      </c>
      <c r="L44" s="149">
        <v>0.01125</v>
      </c>
      <c r="M44" s="167">
        <v>0.011493055555555555</v>
      </c>
      <c r="N44" s="145">
        <f t="shared" si="5"/>
        <v>0.01125</v>
      </c>
      <c r="O44" s="114">
        <f t="shared" si="6"/>
        <v>0.011338734567901234</v>
      </c>
    </row>
    <row r="45" spans="1:15" ht="12">
      <c r="A45" s="117">
        <v>42</v>
      </c>
      <c r="B45" s="115" t="s">
        <v>117</v>
      </c>
      <c r="C45" s="112" t="s">
        <v>119</v>
      </c>
      <c r="D45" s="112" t="s">
        <v>120</v>
      </c>
      <c r="E45" s="131" t="s">
        <v>712</v>
      </c>
      <c r="F45" s="116" t="s">
        <v>32</v>
      </c>
      <c r="G45" s="141" t="s">
        <v>105</v>
      </c>
      <c r="H45" s="162">
        <v>3</v>
      </c>
      <c r="I45" s="154">
        <f t="shared" si="4"/>
        <v>0.03415509259259259</v>
      </c>
      <c r="J45" s="163">
        <f t="shared" si="3"/>
        <v>0.008495370370370368</v>
      </c>
      <c r="K45" s="148">
        <v>0.011388888888888888</v>
      </c>
      <c r="L45" s="149">
        <v>0.011203703703703704</v>
      </c>
      <c r="M45" s="167">
        <v>0.0115625</v>
      </c>
      <c r="N45" s="145">
        <f t="shared" si="5"/>
        <v>0.011203703703703704</v>
      </c>
      <c r="O45" s="114">
        <f t="shared" si="6"/>
        <v>0.01138503086419753</v>
      </c>
    </row>
    <row r="46" spans="1:15" ht="12">
      <c r="A46" s="117">
        <v>43</v>
      </c>
      <c r="B46" s="115" t="s">
        <v>81</v>
      </c>
      <c r="C46" s="112" t="s">
        <v>83</v>
      </c>
      <c r="D46" s="112" t="s">
        <v>84</v>
      </c>
      <c r="E46" s="131" t="s">
        <v>712</v>
      </c>
      <c r="F46" s="116" t="s">
        <v>86</v>
      </c>
      <c r="G46" s="141" t="s">
        <v>87</v>
      </c>
      <c r="H46" s="162">
        <v>3</v>
      </c>
      <c r="I46" s="154">
        <f t="shared" si="4"/>
        <v>0.034386574074074076</v>
      </c>
      <c r="J46" s="163">
        <f t="shared" si="3"/>
        <v>0.008726851851851854</v>
      </c>
      <c r="K46" s="148">
        <v>0.01125</v>
      </c>
      <c r="L46" s="149">
        <v>0.011215277777777777</v>
      </c>
      <c r="M46" s="167">
        <v>0.011921296296296298</v>
      </c>
      <c r="N46" s="145">
        <f t="shared" si="5"/>
        <v>0.011215277777777777</v>
      </c>
      <c r="O46" s="114">
        <f t="shared" si="6"/>
        <v>0.011462191358024692</v>
      </c>
    </row>
    <row r="47" spans="1:15" ht="12">
      <c r="A47" s="117">
        <v>44</v>
      </c>
      <c r="B47" s="115" t="s">
        <v>349</v>
      </c>
      <c r="C47" s="112" t="s">
        <v>351</v>
      </c>
      <c r="D47" s="112" t="s">
        <v>352</v>
      </c>
      <c r="E47" s="133" t="s">
        <v>714</v>
      </c>
      <c r="F47" s="116" t="s">
        <v>354</v>
      </c>
      <c r="G47" s="141" t="s">
        <v>355</v>
      </c>
      <c r="H47" s="162">
        <v>3</v>
      </c>
      <c r="I47" s="154">
        <f t="shared" si="4"/>
        <v>0.03445601851851852</v>
      </c>
      <c r="J47" s="163">
        <f t="shared" si="3"/>
        <v>0.008796296296296295</v>
      </c>
      <c r="K47" s="150">
        <v>0.01144675925925926</v>
      </c>
      <c r="L47" s="151">
        <v>0.011481481481481483</v>
      </c>
      <c r="M47" s="168">
        <v>0.011527777777777777</v>
      </c>
      <c r="N47" s="145">
        <f t="shared" si="5"/>
        <v>0.01144675925925926</v>
      </c>
      <c r="O47" s="114">
        <f t="shared" si="6"/>
        <v>0.011485339506172839</v>
      </c>
    </row>
    <row r="48" spans="1:15" ht="12">
      <c r="A48" s="117">
        <v>45</v>
      </c>
      <c r="B48" s="111" t="s">
        <v>87</v>
      </c>
      <c r="C48" s="112" t="s">
        <v>144</v>
      </c>
      <c r="D48" s="112" t="s">
        <v>145</v>
      </c>
      <c r="E48" s="131" t="s">
        <v>712</v>
      </c>
      <c r="F48" s="113" t="s">
        <v>146</v>
      </c>
      <c r="G48" s="142" t="s">
        <v>130</v>
      </c>
      <c r="H48" s="162">
        <v>3</v>
      </c>
      <c r="I48" s="154">
        <f t="shared" si="4"/>
        <v>0.03462962962962963</v>
      </c>
      <c r="J48" s="163">
        <f t="shared" si="3"/>
        <v>0.008969907407407406</v>
      </c>
      <c r="K48" s="148">
        <v>0.011168981481481481</v>
      </c>
      <c r="L48" s="149">
        <v>0.011655092592592594</v>
      </c>
      <c r="M48" s="167">
        <v>0.011805555555555555</v>
      </c>
      <c r="N48" s="145">
        <f t="shared" si="5"/>
        <v>0.011168981481481481</v>
      </c>
      <c r="O48" s="114">
        <f t="shared" si="6"/>
        <v>0.01154320987654321</v>
      </c>
    </row>
    <row r="49" spans="1:15" ht="12">
      <c r="A49" s="117">
        <v>46</v>
      </c>
      <c r="B49" s="111" t="s">
        <v>124</v>
      </c>
      <c r="C49" s="112" t="s">
        <v>126</v>
      </c>
      <c r="D49" s="112" t="s">
        <v>127</v>
      </c>
      <c r="E49" s="131" t="s">
        <v>712</v>
      </c>
      <c r="F49" s="113" t="s">
        <v>129</v>
      </c>
      <c r="G49" s="142" t="s">
        <v>130</v>
      </c>
      <c r="H49" s="162">
        <v>3</v>
      </c>
      <c r="I49" s="154">
        <f t="shared" si="4"/>
        <v>0.034756944444444444</v>
      </c>
      <c r="J49" s="163">
        <f t="shared" si="3"/>
        <v>0.009097222222222222</v>
      </c>
      <c r="K49" s="148">
        <v>0.011805555555555555</v>
      </c>
      <c r="L49" s="149">
        <v>0.011099537037037038</v>
      </c>
      <c r="M49" s="167">
        <v>0.011851851851851851</v>
      </c>
      <c r="N49" s="145">
        <f t="shared" si="5"/>
        <v>0.011099537037037038</v>
      </c>
      <c r="O49" s="114">
        <f t="shared" si="6"/>
        <v>0.011585648148148149</v>
      </c>
    </row>
    <row r="50" spans="1:15" ht="12">
      <c r="A50" s="117">
        <v>47</v>
      </c>
      <c r="B50" s="111" t="s">
        <v>360</v>
      </c>
      <c r="C50" s="112" t="s">
        <v>362</v>
      </c>
      <c r="D50" s="112" t="s">
        <v>363</v>
      </c>
      <c r="E50" s="133" t="s">
        <v>714</v>
      </c>
      <c r="F50" s="113" t="s">
        <v>354</v>
      </c>
      <c r="G50" s="142" t="s">
        <v>314</v>
      </c>
      <c r="H50" s="162">
        <v>3</v>
      </c>
      <c r="I50" s="154">
        <f t="shared" si="4"/>
        <v>0.03481481481481482</v>
      </c>
      <c r="J50" s="163">
        <f t="shared" si="3"/>
        <v>0.009155092592592597</v>
      </c>
      <c r="K50" s="150">
        <v>0.011712962962962965</v>
      </c>
      <c r="L50" s="151">
        <v>0.011388888888888888</v>
      </c>
      <c r="M50" s="168">
        <v>0.011712962962962965</v>
      </c>
      <c r="N50" s="145">
        <f t="shared" si="5"/>
        <v>0.011388888888888888</v>
      </c>
      <c r="O50" s="114">
        <f t="shared" si="6"/>
        <v>0.01160493827160494</v>
      </c>
    </row>
    <row r="51" spans="1:15" ht="12">
      <c r="A51" s="117">
        <v>48</v>
      </c>
      <c r="B51" s="115" t="s">
        <v>255</v>
      </c>
      <c r="C51" s="116" t="s">
        <v>500</v>
      </c>
      <c r="D51" s="116" t="s">
        <v>501</v>
      </c>
      <c r="E51" s="134" t="s">
        <v>715</v>
      </c>
      <c r="F51" s="116" t="s">
        <v>475</v>
      </c>
      <c r="G51" s="141" t="s">
        <v>465</v>
      </c>
      <c r="H51" s="162">
        <v>3</v>
      </c>
      <c r="I51" s="154">
        <f t="shared" si="4"/>
        <v>0.035243055555555555</v>
      </c>
      <c r="J51" s="163">
        <f t="shared" si="3"/>
        <v>0.009583333333333333</v>
      </c>
      <c r="K51" s="150">
        <v>0.011388888888888888</v>
      </c>
      <c r="L51" s="151">
        <v>0.011793981481481482</v>
      </c>
      <c r="M51" s="168">
        <v>0.012060185185185186</v>
      </c>
      <c r="N51" s="145">
        <f t="shared" si="5"/>
        <v>0.011388888888888888</v>
      </c>
      <c r="O51" s="114">
        <f t="shared" si="6"/>
        <v>0.011747685185185186</v>
      </c>
    </row>
    <row r="52" spans="1:15" ht="12">
      <c r="A52" s="117">
        <v>49</v>
      </c>
      <c r="B52" s="115" t="s">
        <v>135</v>
      </c>
      <c r="C52" s="112" t="s">
        <v>137</v>
      </c>
      <c r="D52" s="112" t="s">
        <v>138</v>
      </c>
      <c r="E52" s="131" t="s">
        <v>712</v>
      </c>
      <c r="F52" s="116" t="s">
        <v>32</v>
      </c>
      <c r="G52" s="141" t="s">
        <v>76</v>
      </c>
      <c r="H52" s="162">
        <v>3</v>
      </c>
      <c r="I52" s="154">
        <f t="shared" si="4"/>
        <v>0.03556712962962963</v>
      </c>
      <c r="J52" s="163">
        <f t="shared" si="3"/>
        <v>0.009907407407407406</v>
      </c>
      <c r="K52" s="148">
        <v>0.011539351851851851</v>
      </c>
      <c r="L52" s="149">
        <v>0.012129629629629629</v>
      </c>
      <c r="M52" s="167">
        <v>0.011898148148148149</v>
      </c>
      <c r="N52" s="145">
        <f t="shared" si="5"/>
        <v>0.011539351851851851</v>
      </c>
      <c r="O52" s="114">
        <f t="shared" si="6"/>
        <v>0.01185570987654321</v>
      </c>
    </row>
    <row r="53" spans="1:15" ht="12">
      <c r="A53" s="117">
        <v>50</v>
      </c>
      <c r="B53" s="111" t="s">
        <v>381</v>
      </c>
      <c r="C53" s="112" t="s">
        <v>383</v>
      </c>
      <c r="D53" s="112" t="s">
        <v>384</v>
      </c>
      <c r="E53" s="133" t="s">
        <v>714</v>
      </c>
      <c r="F53" s="113" t="s">
        <v>86</v>
      </c>
      <c r="G53" s="142" t="s">
        <v>325</v>
      </c>
      <c r="H53" s="162">
        <v>3</v>
      </c>
      <c r="I53" s="154">
        <f t="shared" si="4"/>
        <v>0.03556712962962963</v>
      </c>
      <c r="J53" s="163">
        <f t="shared" si="3"/>
        <v>0.009907407407407406</v>
      </c>
      <c r="K53" s="150">
        <v>0.011805555555555555</v>
      </c>
      <c r="L53" s="151">
        <v>0.011840277777777778</v>
      </c>
      <c r="M53" s="168">
        <v>0.011921296296296298</v>
      </c>
      <c r="N53" s="145">
        <f t="shared" si="5"/>
        <v>0.011805555555555555</v>
      </c>
      <c r="O53" s="114">
        <f t="shared" si="6"/>
        <v>0.01185570987654321</v>
      </c>
    </row>
    <row r="54" spans="1:15" ht="12">
      <c r="A54" s="117">
        <v>51</v>
      </c>
      <c r="B54" s="115" t="s">
        <v>130</v>
      </c>
      <c r="C54" s="112" t="s">
        <v>169</v>
      </c>
      <c r="D54" s="112" t="s">
        <v>170</v>
      </c>
      <c r="E54" s="131" t="s">
        <v>712</v>
      </c>
      <c r="F54" s="116" t="s">
        <v>32</v>
      </c>
      <c r="G54" s="141" t="s">
        <v>87</v>
      </c>
      <c r="H54" s="162">
        <v>3</v>
      </c>
      <c r="I54" s="154">
        <f t="shared" si="4"/>
        <v>0.03563657407407408</v>
      </c>
      <c r="J54" s="163">
        <f t="shared" si="3"/>
        <v>0.009976851851851855</v>
      </c>
      <c r="K54" s="148">
        <v>0.011793981481481482</v>
      </c>
      <c r="L54" s="149">
        <v>0.012222222222222223</v>
      </c>
      <c r="M54" s="167">
        <v>0.011620370370370371</v>
      </c>
      <c r="N54" s="145">
        <f t="shared" si="5"/>
        <v>0.011620370370370371</v>
      </c>
      <c r="O54" s="114">
        <f t="shared" si="6"/>
        <v>0.01187885802469136</v>
      </c>
    </row>
    <row r="55" spans="1:15" ht="12">
      <c r="A55" s="117">
        <v>52</v>
      </c>
      <c r="B55" s="115" t="s">
        <v>151</v>
      </c>
      <c r="C55" s="112" t="s">
        <v>153</v>
      </c>
      <c r="D55" s="112" t="s">
        <v>154</v>
      </c>
      <c r="E55" s="131" t="s">
        <v>712</v>
      </c>
      <c r="F55" s="116" t="s">
        <v>32</v>
      </c>
      <c r="G55" s="141" t="s">
        <v>96</v>
      </c>
      <c r="H55" s="162">
        <v>3</v>
      </c>
      <c r="I55" s="154">
        <f t="shared" si="4"/>
        <v>0.03601851851851852</v>
      </c>
      <c r="J55" s="163">
        <f t="shared" si="3"/>
        <v>0.010358796296296297</v>
      </c>
      <c r="K55" s="148">
        <v>0.011712962962962965</v>
      </c>
      <c r="L55" s="149">
        <v>0.011898148148148149</v>
      </c>
      <c r="M55" s="167">
        <v>0.012407407407407409</v>
      </c>
      <c r="N55" s="145">
        <f t="shared" si="5"/>
        <v>0.011712962962962965</v>
      </c>
      <c r="O55" s="114">
        <f t="shared" si="6"/>
        <v>0.012006172839506174</v>
      </c>
    </row>
    <row r="56" spans="1:15" ht="12">
      <c r="A56" s="117">
        <v>53</v>
      </c>
      <c r="B56" s="115" t="s">
        <v>370</v>
      </c>
      <c r="C56" s="112" t="s">
        <v>372</v>
      </c>
      <c r="D56" s="112" t="s">
        <v>373</v>
      </c>
      <c r="E56" s="133" t="s">
        <v>714</v>
      </c>
      <c r="F56" s="116" t="s">
        <v>86</v>
      </c>
      <c r="G56" s="141" t="s">
        <v>299</v>
      </c>
      <c r="H56" s="162">
        <v>3</v>
      </c>
      <c r="I56" s="154">
        <f t="shared" si="4"/>
        <v>0.036145833333333335</v>
      </c>
      <c r="J56" s="163">
        <f t="shared" si="3"/>
        <v>0.010486111111111113</v>
      </c>
      <c r="K56" s="150">
        <v>0.012118055555555556</v>
      </c>
      <c r="L56" s="151">
        <v>0.012048611111111112</v>
      </c>
      <c r="M56" s="168">
        <v>0.011979166666666666</v>
      </c>
      <c r="N56" s="145">
        <f t="shared" si="5"/>
        <v>0.011979166666666666</v>
      </c>
      <c r="O56" s="114">
        <f t="shared" si="6"/>
        <v>0.012048611111111112</v>
      </c>
    </row>
    <row r="57" spans="1:15" ht="12">
      <c r="A57" s="117">
        <v>54</v>
      </c>
      <c r="B57" s="111" t="s">
        <v>78</v>
      </c>
      <c r="C57" s="112" t="s">
        <v>492</v>
      </c>
      <c r="D57" s="112" t="s">
        <v>493</v>
      </c>
      <c r="E57" s="134" t="s">
        <v>715</v>
      </c>
      <c r="F57" s="113" t="s">
        <v>86</v>
      </c>
      <c r="G57" s="142" t="s">
        <v>453</v>
      </c>
      <c r="H57" s="162">
        <v>3</v>
      </c>
      <c r="I57" s="154">
        <f t="shared" si="4"/>
        <v>0.03640046296296297</v>
      </c>
      <c r="J57" s="163">
        <f t="shared" si="3"/>
        <v>0.010740740740740745</v>
      </c>
      <c r="K57" s="150">
        <v>0.011805555555555555</v>
      </c>
      <c r="L57" s="151">
        <v>0.011932870370370371</v>
      </c>
      <c r="M57" s="168">
        <v>0.01266203703703704</v>
      </c>
      <c r="N57" s="145">
        <f t="shared" si="5"/>
        <v>0.011805555555555555</v>
      </c>
      <c r="O57" s="114">
        <f t="shared" si="6"/>
        <v>0.01213348765432099</v>
      </c>
    </row>
    <row r="58" spans="1:15" ht="12">
      <c r="A58" s="117">
        <v>55</v>
      </c>
      <c r="B58" s="115" t="s">
        <v>390</v>
      </c>
      <c r="C58" s="112" t="s">
        <v>392</v>
      </c>
      <c r="D58" s="112" t="s">
        <v>393</v>
      </c>
      <c r="E58" s="133" t="s">
        <v>714</v>
      </c>
      <c r="F58" s="116" t="s">
        <v>32</v>
      </c>
      <c r="G58" s="141" t="s">
        <v>325</v>
      </c>
      <c r="H58" s="162">
        <v>3</v>
      </c>
      <c r="I58" s="154">
        <f t="shared" si="4"/>
        <v>0.036550925925925924</v>
      </c>
      <c r="J58" s="163">
        <f t="shared" si="3"/>
        <v>0.010891203703703702</v>
      </c>
      <c r="K58" s="150">
        <v>0.011851851851851851</v>
      </c>
      <c r="L58" s="151">
        <v>0.012256944444444444</v>
      </c>
      <c r="M58" s="168">
        <v>0.01244212962962963</v>
      </c>
      <c r="N58" s="145">
        <f t="shared" si="5"/>
        <v>0.011851851851851851</v>
      </c>
      <c r="O58" s="114">
        <f t="shared" si="6"/>
        <v>0.012183641975308641</v>
      </c>
    </row>
    <row r="59" spans="1:15" ht="12">
      <c r="A59" s="117">
        <v>56</v>
      </c>
      <c r="B59" s="111" t="s">
        <v>160</v>
      </c>
      <c r="C59" s="112" t="s">
        <v>162</v>
      </c>
      <c r="D59" s="112" t="s">
        <v>163</v>
      </c>
      <c r="E59" s="131" t="s">
        <v>712</v>
      </c>
      <c r="F59" s="113" t="s">
        <v>32</v>
      </c>
      <c r="G59" s="142" t="s">
        <v>76</v>
      </c>
      <c r="H59" s="162">
        <v>3</v>
      </c>
      <c r="I59" s="154">
        <f t="shared" si="4"/>
        <v>0.03729166666666667</v>
      </c>
      <c r="J59" s="163">
        <f t="shared" si="3"/>
        <v>0.011631944444444445</v>
      </c>
      <c r="K59" s="148">
        <v>0.012337962962962962</v>
      </c>
      <c r="L59" s="149">
        <v>0.011168981481481481</v>
      </c>
      <c r="M59" s="167">
        <v>0.013784722222222224</v>
      </c>
      <c r="N59" s="145">
        <f t="shared" si="5"/>
        <v>0.011168981481481481</v>
      </c>
      <c r="O59" s="114">
        <f t="shared" si="6"/>
        <v>0.012430555555555556</v>
      </c>
    </row>
    <row r="60" spans="1:15" ht="12">
      <c r="A60" s="117">
        <v>57</v>
      </c>
      <c r="B60" s="111" t="s">
        <v>402</v>
      </c>
      <c r="C60" s="112" t="s">
        <v>404</v>
      </c>
      <c r="D60" s="112" t="s">
        <v>405</v>
      </c>
      <c r="E60" s="133" t="s">
        <v>714</v>
      </c>
      <c r="F60" s="113" t="s">
        <v>32</v>
      </c>
      <c r="G60" s="142" t="s">
        <v>299</v>
      </c>
      <c r="H60" s="162">
        <v>3</v>
      </c>
      <c r="I60" s="154">
        <f t="shared" si="4"/>
        <v>0.03737268518518518</v>
      </c>
      <c r="J60" s="163">
        <f t="shared" si="3"/>
        <v>0.01171296296296296</v>
      </c>
      <c r="K60" s="150">
        <v>0.012199074074074072</v>
      </c>
      <c r="L60" s="151">
        <v>0.012349537037037039</v>
      </c>
      <c r="M60" s="168">
        <v>0.012824074074074073</v>
      </c>
      <c r="N60" s="145">
        <f t="shared" si="5"/>
        <v>0.012199074074074072</v>
      </c>
      <c r="O60" s="114">
        <f t="shared" si="6"/>
        <v>0.01245756172839506</v>
      </c>
    </row>
    <row r="61" spans="1:15" ht="12">
      <c r="A61" s="117">
        <v>58</v>
      </c>
      <c r="B61" s="111" t="s">
        <v>255</v>
      </c>
      <c r="C61" s="113" t="s">
        <v>585</v>
      </c>
      <c r="D61" s="113" t="s">
        <v>586</v>
      </c>
      <c r="E61" s="135" t="s">
        <v>716</v>
      </c>
      <c r="F61" s="113" t="s">
        <v>475</v>
      </c>
      <c r="G61" s="142" t="s">
        <v>587</v>
      </c>
      <c r="H61" s="162">
        <v>3</v>
      </c>
      <c r="I61" s="154">
        <f t="shared" si="4"/>
        <v>0.038425925925925926</v>
      </c>
      <c r="J61" s="163">
        <f t="shared" si="3"/>
        <v>0.012766203703703703</v>
      </c>
      <c r="K61" s="150">
        <v>0.012349537037037039</v>
      </c>
      <c r="L61" s="151">
        <v>0.012800925925925926</v>
      </c>
      <c r="M61" s="168">
        <v>0.013275462962962963</v>
      </c>
      <c r="N61" s="145">
        <f t="shared" si="5"/>
        <v>0.012349537037037039</v>
      </c>
      <c r="O61" s="114">
        <f t="shared" si="6"/>
        <v>0.012808641975308642</v>
      </c>
    </row>
    <row r="62" spans="1:15" ht="12">
      <c r="A62" s="117">
        <v>59</v>
      </c>
      <c r="B62" s="115" t="s">
        <v>211</v>
      </c>
      <c r="C62" s="112" t="s">
        <v>213</v>
      </c>
      <c r="D62" s="112" t="s">
        <v>214</v>
      </c>
      <c r="E62" s="131" t="s">
        <v>712</v>
      </c>
      <c r="F62" s="116" t="s">
        <v>32</v>
      </c>
      <c r="G62" s="141" t="s">
        <v>105</v>
      </c>
      <c r="H62" s="162">
        <v>3</v>
      </c>
      <c r="I62" s="154">
        <f t="shared" si="4"/>
        <v>0.038622685185185184</v>
      </c>
      <c r="J62" s="163">
        <f t="shared" si="3"/>
        <v>0.01296296296296296</v>
      </c>
      <c r="K62" s="148">
        <v>0.012650462962962962</v>
      </c>
      <c r="L62" s="149">
        <v>0.012870370370370372</v>
      </c>
      <c r="M62" s="167">
        <v>0.013101851851851852</v>
      </c>
      <c r="N62" s="145">
        <f t="shared" si="5"/>
        <v>0.012650462962962962</v>
      </c>
      <c r="O62" s="114">
        <f t="shared" si="6"/>
        <v>0.012874228395061728</v>
      </c>
    </row>
    <row r="63" spans="1:15" ht="12">
      <c r="A63" s="117">
        <v>60</v>
      </c>
      <c r="B63" s="115" t="s">
        <v>413</v>
      </c>
      <c r="C63" s="116" t="s">
        <v>415</v>
      </c>
      <c r="D63" s="116" t="s">
        <v>416</v>
      </c>
      <c r="E63" s="133" t="s">
        <v>714</v>
      </c>
      <c r="F63" s="116" t="s">
        <v>32</v>
      </c>
      <c r="G63" s="141" t="s">
        <v>299</v>
      </c>
      <c r="H63" s="162">
        <v>3</v>
      </c>
      <c r="I63" s="154">
        <f t="shared" si="4"/>
        <v>0.03863425925925926</v>
      </c>
      <c r="J63" s="163">
        <f t="shared" si="3"/>
        <v>0.012974537037037034</v>
      </c>
      <c r="K63" s="150">
        <v>0.01244212962962963</v>
      </c>
      <c r="L63" s="151">
        <v>0.013043981481481483</v>
      </c>
      <c r="M63" s="168">
        <v>0.013148148148148147</v>
      </c>
      <c r="N63" s="145">
        <f t="shared" si="5"/>
        <v>0.01244212962962963</v>
      </c>
      <c r="O63" s="114">
        <f t="shared" si="6"/>
        <v>0.012878086419753085</v>
      </c>
    </row>
    <row r="64" spans="1:15" ht="12">
      <c r="A64" s="117">
        <v>61</v>
      </c>
      <c r="B64" s="111" t="s">
        <v>76</v>
      </c>
      <c r="C64" s="112" t="s">
        <v>175</v>
      </c>
      <c r="D64" s="112" t="s">
        <v>176</v>
      </c>
      <c r="E64" s="131" t="s">
        <v>712</v>
      </c>
      <c r="F64" s="113" t="s">
        <v>32</v>
      </c>
      <c r="G64" s="142" t="s">
        <v>130</v>
      </c>
      <c r="H64" s="162">
        <v>3</v>
      </c>
      <c r="I64" s="154">
        <f t="shared" si="4"/>
        <v>0.038877314814814816</v>
      </c>
      <c r="J64" s="163">
        <f t="shared" si="3"/>
        <v>0.013217592592592593</v>
      </c>
      <c r="K64" s="148">
        <v>0.0125</v>
      </c>
      <c r="L64" s="149">
        <v>0.013043981481481483</v>
      </c>
      <c r="M64" s="167">
        <v>0.013333333333333334</v>
      </c>
      <c r="N64" s="145">
        <f t="shared" si="5"/>
        <v>0.0125</v>
      </c>
      <c r="O64" s="114">
        <f t="shared" si="6"/>
        <v>0.012959104938271605</v>
      </c>
    </row>
    <row r="65" spans="1:15" ht="12">
      <c r="A65" s="117">
        <v>62</v>
      </c>
      <c r="B65" s="111" t="s">
        <v>349</v>
      </c>
      <c r="C65" s="112" t="s">
        <v>507</v>
      </c>
      <c r="D65" s="112" t="s">
        <v>508</v>
      </c>
      <c r="E65" s="134" t="s">
        <v>715</v>
      </c>
      <c r="F65" s="113" t="s">
        <v>32</v>
      </c>
      <c r="G65" s="142" t="s">
        <v>509</v>
      </c>
      <c r="H65" s="162">
        <v>3</v>
      </c>
      <c r="I65" s="154">
        <f t="shared" si="4"/>
        <v>0.038946759259259264</v>
      </c>
      <c r="J65" s="163">
        <f t="shared" si="3"/>
        <v>0.013287037037037042</v>
      </c>
      <c r="K65" s="150">
        <v>0.0125</v>
      </c>
      <c r="L65" s="151">
        <v>0.013368055555555557</v>
      </c>
      <c r="M65" s="168">
        <v>0.013078703703703703</v>
      </c>
      <c r="N65" s="145">
        <f t="shared" si="5"/>
        <v>0.0125</v>
      </c>
      <c r="O65" s="114">
        <f t="shared" si="6"/>
        <v>0.012982253086419754</v>
      </c>
    </row>
    <row r="66" spans="1:15" ht="12">
      <c r="A66" s="117">
        <v>63</v>
      </c>
      <c r="B66" s="115" t="s">
        <v>105</v>
      </c>
      <c r="C66" s="112" t="s">
        <v>181</v>
      </c>
      <c r="D66" s="112" t="s">
        <v>182</v>
      </c>
      <c r="E66" s="131" t="s">
        <v>712</v>
      </c>
      <c r="F66" s="116" t="s">
        <v>184</v>
      </c>
      <c r="G66" s="141" t="s">
        <v>185</v>
      </c>
      <c r="H66" s="162">
        <v>3</v>
      </c>
      <c r="I66" s="154">
        <f t="shared" si="4"/>
        <v>0.04038194444444444</v>
      </c>
      <c r="J66" s="163">
        <f t="shared" si="3"/>
        <v>0.01472222222222222</v>
      </c>
      <c r="K66" s="148">
        <v>0.013032407407407407</v>
      </c>
      <c r="L66" s="149">
        <v>0.013599537037037037</v>
      </c>
      <c r="M66" s="167">
        <v>0.01375</v>
      </c>
      <c r="N66" s="145">
        <f t="shared" si="5"/>
        <v>0.013032407407407407</v>
      </c>
      <c r="O66" s="114">
        <f t="shared" si="6"/>
        <v>0.013460648148148147</v>
      </c>
    </row>
    <row r="67" spans="1:15" ht="12">
      <c r="A67" s="117">
        <v>64</v>
      </c>
      <c r="B67" s="115" t="s">
        <v>360</v>
      </c>
      <c r="C67" s="116" t="s">
        <v>515</v>
      </c>
      <c r="D67" s="116" t="s">
        <v>516</v>
      </c>
      <c r="E67" s="134" t="s">
        <v>715</v>
      </c>
      <c r="F67" s="116" t="s">
        <v>464</v>
      </c>
      <c r="G67" s="141" t="s">
        <v>518</v>
      </c>
      <c r="H67" s="162">
        <v>3</v>
      </c>
      <c r="I67" s="155">
        <f t="shared" si="4"/>
        <v>0.04240740740740741</v>
      </c>
      <c r="J67" s="163">
        <f t="shared" si="3"/>
        <v>0.016747685185185185</v>
      </c>
      <c r="K67" s="150">
        <v>0.013229166666666667</v>
      </c>
      <c r="L67" s="151">
        <v>0.014143518518518519</v>
      </c>
      <c r="M67" s="168">
        <v>0.01503472222222222</v>
      </c>
      <c r="N67" s="145">
        <f t="shared" si="5"/>
        <v>0.013229166666666667</v>
      </c>
      <c r="O67" s="114">
        <f t="shared" si="6"/>
        <v>0.014135802469135803</v>
      </c>
    </row>
    <row r="68" spans="1:15" ht="12">
      <c r="A68" s="117">
        <v>65</v>
      </c>
      <c r="B68" s="111" t="s">
        <v>185</v>
      </c>
      <c r="C68" s="112" t="s">
        <v>190</v>
      </c>
      <c r="D68" s="112" t="s">
        <v>191</v>
      </c>
      <c r="E68" s="131" t="s">
        <v>712</v>
      </c>
      <c r="F68" s="113" t="s">
        <v>32</v>
      </c>
      <c r="G68" s="142" t="s">
        <v>185</v>
      </c>
      <c r="H68" s="162">
        <v>3</v>
      </c>
      <c r="I68" s="155">
        <f t="shared" si="4"/>
        <v>0.04252314814814815</v>
      </c>
      <c r="J68" s="163">
        <f t="shared" si="3"/>
        <v>0.016863425925925928</v>
      </c>
      <c r="K68" s="148">
        <v>0.013611111111111114</v>
      </c>
      <c r="L68" s="149">
        <v>0.014340277777777776</v>
      </c>
      <c r="M68" s="167">
        <v>0.014571759259259258</v>
      </c>
      <c r="N68" s="145">
        <f>MIN(K68:M68)</f>
        <v>0.013611111111111114</v>
      </c>
      <c r="O68" s="114">
        <f t="shared" si="6"/>
        <v>0.014174382716049384</v>
      </c>
    </row>
    <row r="69" spans="1:15" ht="12">
      <c r="A69" s="117">
        <v>66</v>
      </c>
      <c r="B69" s="115" t="s">
        <v>96</v>
      </c>
      <c r="C69" s="112" t="s">
        <v>198</v>
      </c>
      <c r="D69" s="112" t="s">
        <v>199</v>
      </c>
      <c r="E69" s="131" t="s">
        <v>712</v>
      </c>
      <c r="F69" s="116" t="s">
        <v>32</v>
      </c>
      <c r="G69" s="141" t="s">
        <v>151</v>
      </c>
      <c r="H69" s="162">
        <v>3</v>
      </c>
      <c r="I69" s="155">
        <f t="shared" si="4"/>
        <v>0.045266203703703704</v>
      </c>
      <c r="J69" s="163">
        <f t="shared" si="3"/>
        <v>0.01960648148148148</v>
      </c>
      <c r="K69" s="148">
        <v>0.014409722222222221</v>
      </c>
      <c r="L69" s="149">
        <v>0.016793981481481483</v>
      </c>
      <c r="M69" s="167">
        <v>0.0140625</v>
      </c>
      <c r="N69" s="145">
        <f>MIN(K69:M69)</f>
        <v>0.0140625</v>
      </c>
      <c r="O69" s="114">
        <f t="shared" si="6"/>
        <v>0.015088734567901234</v>
      </c>
    </row>
    <row r="70" spans="1:15" ht="12">
      <c r="A70" s="117">
        <v>67</v>
      </c>
      <c r="B70" s="111" t="s">
        <v>211</v>
      </c>
      <c r="C70" s="112" t="s">
        <v>229</v>
      </c>
      <c r="D70" s="112" t="s">
        <v>230</v>
      </c>
      <c r="E70" s="131" t="s">
        <v>712</v>
      </c>
      <c r="F70" s="113" t="s">
        <v>32</v>
      </c>
      <c r="G70" s="142" t="s">
        <v>87</v>
      </c>
      <c r="H70" s="162">
        <v>3</v>
      </c>
      <c r="I70" s="155">
        <f t="shared" si="4"/>
        <v>0.04625</v>
      </c>
      <c r="J70" s="163">
        <f>I70-$I$4</f>
        <v>0.020590277777777777</v>
      </c>
      <c r="K70" s="148">
        <v>0.014386574074074072</v>
      </c>
      <c r="L70" s="149">
        <v>0.01613425925925926</v>
      </c>
      <c r="M70" s="167">
        <v>0.015729166666666666</v>
      </c>
      <c r="N70" s="145">
        <f>MIN(K70:M70)</f>
        <v>0.014386574074074072</v>
      </c>
      <c r="O70" s="114">
        <f t="shared" si="6"/>
        <v>0.015416666666666667</v>
      </c>
    </row>
    <row r="71" spans="1:15" ht="12">
      <c r="A71" s="117">
        <v>68</v>
      </c>
      <c r="B71" s="111" t="s">
        <v>370</v>
      </c>
      <c r="C71" s="112" t="s">
        <v>525</v>
      </c>
      <c r="D71" s="112" t="s">
        <v>526</v>
      </c>
      <c r="E71" s="134" t="s">
        <v>715</v>
      </c>
      <c r="F71" s="113" t="s">
        <v>238</v>
      </c>
      <c r="G71" s="142" t="s">
        <v>528</v>
      </c>
      <c r="H71" s="162">
        <v>3</v>
      </c>
      <c r="I71" s="155">
        <f t="shared" si="4"/>
        <v>0.052141203703703703</v>
      </c>
      <c r="J71" s="163">
        <f>I71-$I$4</f>
        <v>0.02648148148148148</v>
      </c>
      <c r="K71" s="150">
        <v>0.016863425925925928</v>
      </c>
      <c r="L71" s="151">
        <v>0.017407407407407406</v>
      </c>
      <c r="M71" s="168">
        <v>0.017870370370370373</v>
      </c>
      <c r="N71" s="145">
        <f>MIN(K71:M71)</f>
        <v>0.016863425925925928</v>
      </c>
      <c r="O71" s="114">
        <f t="shared" si="6"/>
        <v>0.0173804012345679</v>
      </c>
    </row>
    <row r="72" spans="1:15" ht="12.75" thickBot="1">
      <c r="A72" s="127">
        <v>69</v>
      </c>
      <c r="B72" s="124" t="s">
        <v>204</v>
      </c>
      <c r="C72" s="123" t="s">
        <v>206</v>
      </c>
      <c r="D72" s="123" t="s">
        <v>207</v>
      </c>
      <c r="E72" s="156" t="s">
        <v>712</v>
      </c>
      <c r="F72" s="128" t="s">
        <v>32</v>
      </c>
      <c r="G72" s="158" t="s">
        <v>135</v>
      </c>
      <c r="H72" s="164">
        <v>3</v>
      </c>
      <c r="I72" s="157">
        <f t="shared" si="4"/>
        <v>0.05769675925925926</v>
      </c>
      <c r="J72" s="165">
        <f>I72-$I$4</f>
        <v>0.03203703703703704</v>
      </c>
      <c r="K72" s="159">
        <v>0.011296296296296296</v>
      </c>
      <c r="L72" s="152">
        <v>0.010243055555555556</v>
      </c>
      <c r="M72" s="169">
        <v>0.03615740740740741</v>
      </c>
      <c r="N72" s="170">
        <f>MIN(K72:M72)</f>
        <v>0.010243055555555556</v>
      </c>
      <c r="O72" s="121">
        <f t="shared" si="6"/>
        <v>0.019232253086419755</v>
      </c>
    </row>
  </sheetData>
  <mergeCells count="16">
    <mergeCell ref="N2:N3"/>
    <mergeCell ref="O2:O3"/>
    <mergeCell ref="A1:O1"/>
    <mergeCell ref="L2:L3"/>
    <mergeCell ref="M2:M3"/>
    <mergeCell ref="H2:H3"/>
    <mergeCell ref="I2:I3"/>
    <mergeCell ref="K2:K3"/>
    <mergeCell ref="J2:J3"/>
    <mergeCell ref="E2:E3"/>
    <mergeCell ref="F2:F3"/>
    <mergeCell ref="G2:G3"/>
    <mergeCell ref="A2:A3"/>
    <mergeCell ref="C2:C3"/>
    <mergeCell ref="D2:D3"/>
    <mergeCell ref="B2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</dc:creator>
  <cp:keywords/>
  <dc:description/>
  <cp:lastModifiedBy>vak</cp:lastModifiedBy>
  <dcterms:created xsi:type="dcterms:W3CDTF">2010-06-06T12:40:37Z</dcterms:created>
  <dcterms:modified xsi:type="dcterms:W3CDTF">2010-06-08T03:19:19Z</dcterms:modified>
  <cp:category/>
  <cp:version/>
  <cp:contentType/>
  <cp:contentStatus/>
</cp:coreProperties>
</file>